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615" windowWidth="27735" windowHeight="13950" activeTab="3"/>
  </bookViews>
  <sheets>
    <sheet name="110寒輔公告" sheetId="1" r:id="rId1"/>
    <sheet name="電訊科課表" sheetId="2" r:id="rId2"/>
    <sheet name="汽車科課表" sheetId="3" r:id="rId3"/>
    <sheet name="餐飲科課表" sheetId="4" r:id="rId4"/>
    <sheet name="動畫科課表" sheetId="5" r:id="rId5"/>
  </sheets>
  <calcPr calcId="144525"/>
</workbook>
</file>

<file path=xl/calcChain.xml><?xml version="1.0" encoding="utf-8"?>
<calcChain xmlns="http://schemas.openxmlformats.org/spreadsheetml/2006/main">
  <c r="A27" i="1" l="1"/>
  <c r="D2" i="1"/>
  <c r="D4" i="1"/>
  <c r="B4" i="1"/>
  <c r="F9" i="1"/>
  <c r="A15" i="1"/>
  <c r="D11" i="1"/>
  <c r="D12" i="1"/>
  <c r="D9" i="1"/>
  <c r="F4" i="1"/>
  <c r="F3" i="1"/>
  <c r="A3" i="1"/>
  <c r="A2" i="1"/>
  <c r="A19" i="1"/>
  <c r="A11" i="1"/>
  <c r="E12" i="1"/>
  <c r="B22" i="1"/>
  <c r="E3" i="1"/>
  <c r="F5" i="1"/>
  <c r="B25" i="1"/>
  <c r="A10" i="1"/>
  <c r="E19" i="1"/>
  <c r="A17" i="1"/>
  <c r="A13" i="1"/>
  <c r="E6" i="1"/>
  <c r="D6" i="1"/>
  <c r="E16" i="1"/>
  <c r="B2" i="1"/>
  <c r="A23" i="1"/>
  <c r="B17" i="1"/>
  <c r="C24" i="1"/>
  <c r="B16" i="1"/>
  <c r="B24" i="1"/>
  <c r="E13" i="1"/>
  <c r="D10" i="1"/>
  <c r="F2" i="1"/>
  <c r="B14" i="1"/>
  <c r="F21" i="1"/>
  <c r="E24" i="1"/>
  <c r="B3" i="1"/>
  <c r="B19" i="1"/>
  <c r="A24" i="1"/>
  <c r="B21" i="1"/>
  <c r="F24" i="1"/>
  <c r="A8" i="1"/>
  <c r="A12" i="1"/>
  <c r="F10" i="1"/>
  <c r="F12" i="1"/>
  <c r="E10" i="1"/>
  <c r="B5" i="1"/>
  <c r="A16" i="1"/>
  <c r="A6" i="1"/>
  <c r="D5" i="1"/>
  <c r="E25" i="1"/>
  <c r="B15" i="1"/>
  <c r="D20" i="1"/>
  <c r="D17" i="1"/>
  <c r="D19" i="1"/>
  <c r="F15" i="1"/>
  <c r="F7" i="1"/>
  <c r="E4" i="1"/>
  <c r="B7" i="1"/>
  <c r="B8" i="1"/>
  <c r="E21" i="1"/>
  <c r="E17" i="1"/>
  <c r="E9" i="1"/>
  <c r="B10" i="1"/>
  <c r="A21" i="1"/>
  <c r="F19" i="1"/>
  <c r="F20" i="1"/>
  <c r="F14" i="1"/>
  <c r="E14" i="1"/>
  <c r="B20" i="1"/>
  <c r="F23" i="1"/>
  <c r="A4" i="1"/>
  <c r="A5" i="1"/>
  <c r="C6" i="1"/>
  <c r="D3" i="1"/>
  <c r="D8" i="1"/>
  <c r="C9" i="1"/>
  <c r="F11" i="1"/>
  <c r="E2" i="1"/>
  <c r="E15" i="1"/>
  <c r="C16" i="1"/>
  <c r="C20" i="1"/>
  <c r="E22" i="1"/>
  <c r="B6" i="1"/>
  <c r="E7" i="1"/>
  <c r="D25" i="1"/>
  <c r="A20" i="1"/>
  <c r="F16" i="1"/>
  <c r="F8" i="1"/>
  <c r="E20" i="1"/>
  <c r="D13" i="1"/>
  <c r="A25" i="1"/>
  <c r="F17" i="1"/>
  <c r="B9" i="1"/>
  <c r="B18" i="1"/>
  <c r="F13" i="1"/>
  <c r="D16" i="1"/>
  <c r="D7" i="1"/>
  <c r="C10" i="1"/>
  <c r="D23" i="1"/>
  <c r="B13" i="1"/>
  <c r="A14" i="1"/>
  <c r="C2" i="1"/>
  <c r="F22" i="1"/>
  <c r="D15" i="1"/>
  <c r="C13" i="1"/>
  <c r="D22" i="1"/>
  <c r="E8" i="1"/>
  <c r="D24" i="1"/>
  <c r="D18" i="1"/>
  <c r="B12" i="1"/>
  <c r="F25" i="1"/>
  <c r="D14" i="1"/>
  <c r="D21" i="1"/>
  <c r="C25" i="1"/>
  <c r="F18" i="1"/>
  <c r="E11" i="1"/>
  <c r="B23" i="1"/>
  <c r="B11" i="1"/>
  <c r="A9" i="1"/>
  <c r="A22" i="1"/>
  <c r="E5" i="1"/>
  <c r="E18" i="1"/>
  <c r="A7" i="1"/>
  <c r="E23" i="1"/>
  <c r="A18" i="1"/>
  <c r="F6" i="1"/>
</calcChain>
</file>

<file path=xl/sharedStrings.xml><?xml version="1.0" encoding="utf-8"?>
<sst xmlns="http://schemas.openxmlformats.org/spreadsheetml/2006/main" count="540" uniqueCount="72">
  <si>
    <t>110寒輔開課公告</t>
  </si>
  <si>
    <t>課程：電腦硬體裝修  電訊一   授課老師：王維洸  上課教室：電腦教室B602   導師：王維洸   7:30電訊一甲教室集合點名</t>
  </si>
  <si>
    <t>日期</t>
  </si>
  <si>
    <t>2021/01/25~2021/0129</t>
  </si>
  <si>
    <t>2021/02/01~2021/02/05</t>
  </si>
  <si>
    <t>周次</t>
  </si>
  <si>
    <t>寒輔第一周</t>
  </si>
  <si>
    <t>寒輔第二周</t>
  </si>
  <si>
    <t>星期</t>
  </si>
  <si>
    <t>一1/25</t>
  </si>
  <si>
    <t>一1/26</t>
  </si>
  <si>
    <t>一1/27</t>
  </si>
  <si>
    <t>一1/28</t>
  </si>
  <si>
    <t>一1/29</t>
  </si>
  <si>
    <t>一2/01</t>
  </si>
  <si>
    <t>一2/02</t>
  </si>
  <si>
    <t>一2/03</t>
  </si>
  <si>
    <t>一2/04</t>
  </si>
  <si>
    <t>一2/05</t>
  </si>
  <si>
    <t>王維洸</t>
  </si>
  <si>
    <t>課程：程式語言  電訊一  授課老師：王維洸  報到教室：電腦教室B604      導師：王維洸   7點30電訊一甲教室集合點名</t>
  </si>
  <si>
    <t>課程：工業電子零件與工業使用技巧  電訊二   授課老師：陳李瑋  上課教室：電子工廠一       導師：楊麗卿   7點30電訊二甲教室集合點名</t>
  </si>
  <si>
    <t>陳李瑋</t>
  </si>
  <si>
    <t>課程：機甲大師、空中機器人基礎練習(電訊二)   授課老師：科大老師蔡耀斌主任   報到教室：資訊工廠二</t>
  </si>
  <si>
    <t>科大老師</t>
  </si>
  <si>
    <t>課程：專一、專二 (電三、訊三)  授課老師：張學龍/吳輝宗   報到教室：電三甲教室     導師：林淑怡  7點30電三甲教室集合點名</t>
  </si>
  <si>
    <t>張學龍
(電子學、
基本電學)</t>
  </si>
  <si>
    <t xml:space="preserve">
吳輝宗 
(數位邏輯)</t>
  </si>
  <si>
    <t>張學龍
(電子學、 
基本電學)</t>
  </si>
  <si>
    <t>震寰</t>
  </si>
  <si>
    <t>明婷</t>
  </si>
  <si>
    <t>羿君</t>
  </si>
  <si>
    <t>注意事項</t>
  </si>
  <si>
    <t>1.寒輔早上上課7點30去報到教室集合點名</t>
  </si>
  <si>
    <t>2.下午12點30報到教室集合點名</t>
  </si>
  <si>
    <t>王信凱</t>
  </si>
  <si>
    <t>課程： 汽車修護零件認識與工具使用技巧(汽二) 授課&amp;導師老師：王信凱  報到教室：7:30汽二甲集合點名   上課教室汽車工廠</t>
  </si>
  <si>
    <t xml:space="preserve">課程： 汽車醫美課程 (汽車鈑噴與美容)(汽一)  授課老師：陳濂承   導師：陳建強  報到教室：7:30 汽一甲教室集合點名      上課教室：東海/城市   </t>
  </si>
  <si>
    <t>陳濂承</t>
  </si>
  <si>
    <t>課程： 飛機修護基礎練習與3D繪圖(汽三)  導師：謝巧玲  報到教室：7:30 汽三乙教室集合點名    授課老師：科大老師  上課教室：城市科大</t>
  </si>
  <si>
    <t>暑輔第一周</t>
  </si>
  <si>
    <t>暑輔第二周</t>
  </si>
  <si>
    <t>2.寒輔下午12點30報到教室集合點名</t>
  </si>
  <si>
    <t>課程： 中餐烹飪基礎實習(一)  授課老師：王子蕾      報到教室：A6</t>
  </si>
  <si>
    <t>王子蕾</t>
  </si>
  <si>
    <t>課程： 餐飲服務技術 授課老師：王金華      報到教室：</t>
  </si>
  <si>
    <t>王金華</t>
  </si>
  <si>
    <t>9：30-12：00(經費支應)</t>
  </si>
  <si>
    <t xml:space="preserve">蕭秀華   </t>
  </si>
  <si>
    <t>課程：中式點心 授課老師：尤祖銘   上課教室：烘焙教室   導師：陳映雪  12點30 餐二乙教室集合點名</t>
  </si>
  <si>
    <t>尤祖銘</t>
  </si>
  <si>
    <t>課程：咖啡實務  授課老師：王金華   上課教室：飲調教室   導師：王子蕾  12點30 餐二甲教室  集合點名</t>
  </si>
  <si>
    <t>課程：烘焙實務  授課老師：廖家珍   上課教室：烘焙教室   導師：陳映雪  07點30 餐二乙教室集合點名</t>
  </si>
  <si>
    <t>廖家珍</t>
  </si>
  <si>
    <t>課程：西餐烹調實習  授課老師：蕭榮龍   上課教室：西餐教室    導師：陳姵妏  07點30 餐三甲教室集合點名</t>
  </si>
  <si>
    <t xml:space="preserve">蕭榮龍   </t>
  </si>
  <si>
    <t>課程：統測學科  授課老師：李芃瑤  上課教室：一般教室    導師：杜信德  07點30 餐三乙教室集合點名</t>
  </si>
  <si>
    <t>李芃瑤</t>
  </si>
  <si>
    <t>報到點名</t>
  </si>
  <si>
    <t>課程：視覺傳達設計           授課老師： 楊白鯨    上課教室：動一甲教室   導師：林鳳琦  07點30  動一甲教室集合點名</t>
  </si>
  <si>
    <t>楊白鯨</t>
  </si>
  <si>
    <t>課程：繪畫技法表現  「動(一) &amp;(二)合班 」   授課老師：林威廷     上課教室：電腦教室B603或601     導師：鄭伊晴  07點30  動二甲教室集合點名</t>
  </si>
  <si>
    <t>林威廷</t>
  </si>
  <si>
    <t>課程：電腦繪圖「動(一) &amp;(二)合班 」        授課老師：鄭伊晴     上課教室：電腦教室B603或601     導師：鄭伊晴  07點30  動二甲教室集合點名</t>
  </si>
  <si>
    <t xml:space="preserve">鄭伊晴     </t>
  </si>
  <si>
    <t xml:space="preserve">鄭伊晴   </t>
  </si>
  <si>
    <t>課程：專題製作      授課老師：楊白鯨&amp;詹淑萍    上課教室：電腦教室B601     導師：詹淑萍  07點30，下午12點30， 動三甲教室集合點</t>
  </si>
  <si>
    <t xml:space="preserve">楊白鯨
</t>
  </si>
  <si>
    <t>課程：專一、二      授課老師： 林威廷    上課教室：電腦教室B603    導師：詹淑萍  上午07點30，下午12點30， 動三甲教室集合點名</t>
  </si>
  <si>
    <r>
      <t>課程： 汽車修護零件認識與工具使用技巧(汽二) 授課老師：</t>
    </r>
    <r>
      <rPr>
        <b/>
        <sz val="11"/>
        <color rgb="FFFF0000"/>
        <rFont val="Microsoft JhengHei"/>
        <family val="2"/>
        <charset val="136"/>
      </rPr>
      <t>王信凱</t>
    </r>
    <r>
      <rPr>
        <b/>
        <sz val="11"/>
        <color rgb="FF000000"/>
        <rFont val="Microsoft JhengHei"/>
        <family val="2"/>
        <charset val="136"/>
      </rPr>
      <t xml:space="preserve">  報到教室：7:30汽二甲集合點名   上課教室汽車工廠</t>
    </r>
  </si>
  <si>
    <t>課程：遊戲程式         授課老師： 王維洸    報到教室：電腦教室B601</t>
  </si>
  <si>
    <t>課程： 茶美學 授課老師：蕭秀華     上課教室：飲調教室    導師：梁麗梅  9點 餐一乙教室集合點名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</si>
</sst>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</font>
    <font>
      <sz val="12"/>
      <color theme="1"/>
      <name val="Microsoft JhengHei"/>
      <family val="2"/>
      <charset val="136"/>
    </font>
    <font>
      <b/>
      <sz val="11"/>
      <color rgb="FF000000"/>
      <name val="Microsoft JhengHei"/>
      <family val="2"/>
      <charset val="136"/>
    </font>
    <font>
      <b/>
      <sz val="11"/>
      <color rgb="FFFF0000"/>
      <name val="Microsoft JhengHei"/>
      <family val="2"/>
      <charset val="136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Microsoft JhengHei"/>
      <family val="2"/>
      <charset val="136"/>
    </font>
    <font>
      <sz val="11"/>
      <color theme="1"/>
      <name val="Microsoft JhengHei"/>
      <family val="2"/>
      <charset val="136"/>
    </font>
    <font>
      <sz val="11"/>
      <color theme="1"/>
      <name val="Arial"/>
      <family val="2"/>
    </font>
    <font>
      <sz val="9"/>
      <name val="細明體"/>
      <family val="3"/>
      <charset val="136"/>
    </font>
    <font>
      <sz val="11"/>
      <color rgb="FF000000"/>
      <name val="Microsoft JhengHei"/>
      <family val="2"/>
      <charset val="136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</fonts>
  <fills count="26">
    <fill>
      <patternFill patternType="none"/>
    </fill>
    <fill>
      <patternFill patternType="gray125"/>
    </fill>
    <fill>
      <patternFill patternType="solid">
        <fgColor rgb="FFE06666"/>
        <bgColor rgb="FFE06666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DA9694"/>
        <bgColor rgb="FFDA9694"/>
      </patternFill>
    </fill>
    <fill>
      <patternFill patternType="solid">
        <fgColor rgb="FF666666"/>
        <bgColor rgb="FF666666"/>
      </patternFill>
    </fill>
    <fill>
      <patternFill patternType="solid">
        <fgColor rgb="FFF4CCCC"/>
        <bgColor rgb="FFF4CCCC"/>
      </patternFill>
    </fill>
    <fill>
      <patternFill patternType="solid">
        <fgColor rgb="FFA4C2F4"/>
        <bgColor rgb="FFA4C2F4"/>
      </patternFill>
    </fill>
    <fill>
      <patternFill patternType="solid">
        <fgColor rgb="FF434343"/>
        <bgColor rgb="FF434343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E69138"/>
        <bgColor rgb="FFE69138"/>
      </patternFill>
    </fill>
    <fill>
      <patternFill patternType="solid">
        <fgColor rgb="FF3D85C6"/>
        <bgColor rgb="FF3D85C6"/>
      </patternFill>
    </fill>
    <fill>
      <patternFill patternType="solid">
        <fgColor theme="4"/>
        <bgColor theme="4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59999389629810485"/>
        <bgColor rgb="FFFFFFFF"/>
      </patternFill>
    </fill>
  </fills>
  <borders count="1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/>
    <xf numFmtId="0" fontId="2" fillId="10" borderId="18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wrapText="1"/>
    </xf>
    <xf numFmtId="0" fontId="7" fillId="8" borderId="4" xfId="0" applyFont="1" applyFill="1" applyBorder="1"/>
    <xf numFmtId="0" fontId="2" fillId="8" borderId="24" xfId="0" applyFont="1" applyFill="1" applyBorder="1" applyAlignment="1">
      <alignment horizontal="center" wrapText="1"/>
    </xf>
    <xf numFmtId="0" fontId="7" fillId="0" borderId="18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4" xfId="0" applyFont="1" applyBorder="1"/>
    <xf numFmtId="0" fontId="7" fillId="0" borderId="24" xfId="0" applyFont="1" applyBorder="1"/>
    <xf numFmtId="0" fontId="2" fillId="0" borderId="29" xfId="0" applyFont="1" applyBorder="1" applyAlignment="1">
      <alignment horizontal="center"/>
    </xf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0" xfId="0" applyFont="1"/>
    <xf numFmtId="0" fontId="8" fillId="0" borderId="0" xfId="0" applyFont="1" applyAlignment="1"/>
    <xf numFmtId="0" fontId="2" fillId="10" borderId="40" xfId="0" applyFont="1" applyFill="1" applyBorder="1" applyAlignment="1">
      <alignment horizontal="center"/>
    </xf>
    <xf numFmtId="0" fontId="2" fillId="10" borderId="41" xfId="0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42" xfId="0" applyFont="1" applyFill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8" borderId="43" xfId="0" applyFont="1" applyFill="1" applyBorder="1" applyAlignment="1">
      <alignment horizontal="center" wrapText="1"/>
    </xf>
    <xf numFmtId="0" fontId="7" fillId="0" borderId="43" xfId="0" applyFont="1" applyBorder="1"/>
    <xf numFmtId="0" fontId="7" fillId="0" borderId="3" xfId="0" applyFont="1" applyBorder="1"/>
    <xf numFmtId="0" fontId="2" fillId="0" borderId="44" xfId="0" applyFont="1" applyBorder="1" applyAlignment="1">
      <alignment horizontal="center"/>
    </xf>
    <xf numFmtId="0" fontId="7" fillId="0" borderId="45" xfId="0" applyFont="1" applyBorder="1"/>
    <xf numFmtId="0" fontId="7" fillId="0" borderId="46" xfId="0" applyFont="1" applyBorder="1"/>
    <xf numFmtId="0" fontId="7" fillId="0" borderId="47" xfId="0" applyFont="1" applyBorder="1"/>
    <xf numFmtId="0" fontId="2" fillId="10" borderId="23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7" fillId="8" borderId="27" xfId="0" applyFont="1" applyFill="1" applyBorder="1"/>
    <xf numFmtId="0" fontId="8" fillId="0" borderId="48" xfId="0" applyFont="1" applyBorder="1" applyAlignment="1"/>
    <xf numFmtId="0" fontId="2" fillId="11" borderId="13" xfId="0" applyFont="1" applyFill="1" applyBorder="1" applyAlignment="1">
      <alignment horizontal="center"/>
    </xf>
    <xf numFmtId="0" fontId="2" fillId="11" borderId="53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 wrapText="1"/>
    </xf>
    <xf numFmtId="0" fontId="8" fillId="11" borderId="16" xfId="0" applyFont="1" applyFill="1" applyBorder="1" applyAlignment="1"/>
    <xf numFmtId="0" fontId="8" fillId="11" borderId="17" xfId="0" applyFont="1" applyFill="1" applyBorder="1" applyAlignment="1"/>
    <xf numFmtId="0" fontId="8" fillId="11" borderId="16" xfId="0" applyFont="1" applyFill="1" applyBorder="1"/>
    <xf numFmtId="0" fontId="2" fillId="11" borderId="54" xfId="0" applyFont="1" applyFill="1" applyBorder="1" applyAlignment="1">
      <alignment horizontal="center"/>
    </xf>
    <xf numFmtId="0" fontId="8" fillId="11" borderId="52" xfId="0" applyFont="1" applyFill="1" applyBorder="1" applyAlignment="1"/>
    <xf numFmtId="0" fontId="8" fillId="11" borderId="55" xfId="0" applyFont="1" applyFill="1" applyBorder="1" applyAlignment="1"/>
    <xf numFmtId="0" fontId="2" fillId="8" borderId="22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8" fillId="8" borderId="0" xfId="0" applyFont="1" applyFill="1" applyAlignment="1"/>
    <xf numFmtId="0" fontId="7" fillId="8" borderId="0" xfId="0" applyFont="1" applyFill="1"/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wrapText="1"/>
    </xf>
    <xf numFmtId="0" fontId="2" fillId="8" borderId="18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10" fillId="8" borderId="18" xfId="0" applyFont="1" applyFill="1" applyBorder="1" applyAlignment="1">
      <alignment horizontal="center" vertical="center"/>
    </xf>
    <xf numFmtId="0" fontId="6" fillId="8" borderId="4" xfId="0" applyFont="1" applyFill="1" applyBorder="1"/>
    <xf numFmtId="0" fontId="7" fillId="8" borderId="18" xfId="0" applyFont="1" applyFill="1" applyBorder="1"/>
    <xf numFmtId="0" fontId="7" fillId="8" borderId="24" xfId="0" applyFont="1" applyFill="1" applyBorder="1"/>
    <xf numFmtId="0" fontId="2" fillId="8" borderId="29" xfId="0" applyFont="1" applyFill="1" applyBorder="1" applyAlignment="1">
      <alignment horizontal="center"/>
    </xf>
    <xf numFmtId="0" fontId="7" fillId="8" borderId="30" xfId="0" applyFont="1" applyFill="1" applyBorder="1"/>
    <xf numFmtId="0" fontId="7" fillId="8" borderId="31" xfId="0" applyFont="1" applyFill="1" applyBorder="1"/>
    <xf numFmtId="0" fontId="7" fillId="8" borderId="32" xfId="0" applyFont="1" applyFill="1" applyBorder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2" fillId="1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" xfId="0" applyFont="1" applyBorder="1"/>
    <xf numFmtId="0" fontId="2" fillId="8" borderId="16" xfId="0" applyFont="1" applyFill="1" applyBorder="1" applyAlignment="1">
      <alignment horizontal="left" vertical="center"/>
    </xf>
    <xf numFmtId="0" fontId="2" fillId="8" borderId="27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left" vertical="center"/>
    </xf>
    <xf numFmtId="0" fontId="7" fillId="8" borderId="3" xfId="0" applyFont="1" applyFill="1" applyBorder="1"/>
    <xf numFmtId="0" fontId="2" fillId="8" borderId="3" xfId="0" applyFont="1" applyFill="1" applyBorder="1" applyAlignment="1">
      <alignment horizontal="left" vertical="center"/>
    </xf>
    <xf numFmtId="0" fontId="2" fillId="8" borderId="4" xfId="0" applyFont="1" applyFill="1" applyBorder="1" applyAlignment="1">
      <alignment horizontal="left" vertical="center"/>
    </xf>
    <xf numFmtId="0" fontId="2" fillId="8" borderId="24" xfId="0" applyFont="1" applyFill="1" applyBorder="1" applyAlignment="1">
      <alignment horizontal="left" vertical="center"/>
    </xf>
    <xf numFmtId="0" fontId="7" fillId="0" borderId="13" xfId="0" applyFont="1" applyBorder="1"/>
    <xf numFmtId="0" fontId="2" fillId="10" borderId="57" xfId="0" applyFont="1" applyFill="1" applyBorder="1" applyAlignment="1">
      <alignment horizontal="center" wrapText="1"/>
    </xf>
    <xf numFmtId="0" fontId="7" fillId="0" borderId="62" xfId="0" applyFont="1" applyBorder="1"/>
    <xf numFmtId="0" fontId="2" fillId="8" borderId="28" xfId="0" applyFont="1" applyFill="1" applyBorder="1" applyAlignment="1">
      <alignment horizontal="center" wrapText="1"/>
    </xf>
    <xf numFmtId="0" fontId="2" fillId="14" borderId="1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 wrapText="1"/>
    </xf>
    <xf numFmtId="0" fontId="10" fillId="14" borderId="18" xfId="0" applyFont="1" applyFill="1" applyBorder="1" applyAlignment="1">
      <alignment horizontal="center" vertical="center"/>
    </xf>
    <xf numFmtId="0" fontId="10" fillId="14" borderId="4" xfId="0" applyFont="1" applyFill="1" applyBorder="1" applyAlignment="1">
      <alignment horizontal="center" vertical="center"/>
    </xf>
    <xf numFmtId="0" fontId="7" fillId="14" borderId="3" xfId="0" applyFont="1" applyFill="1" applyBorder="1"/>
    <xf numFmtId="0" fontId="2" fillId="14" borderId="4" xfId="0" applyFont="1" applyFill="1" applyBorder="1" applyAlignment="1">
      <alignment horizontal="center" wrapText="1"/>
    </xf>
    <xf numFmtId="0" fontId="2" fillId="14" borderId="24" xfId="0" applyFont="1" applyFill="1" applyBorder="1" applyAlignment="1">
      <alignment horizontal="center" wrapText="1"/>
    </xf>
    <xf numFmtId="0" fontId="7" fillId="14" borderId="4" xfId="0" applyFont="1" applyFill="1" applyBorder="1"/>
    <xf numFmtId="0" fontId="7" fillId="14" borderId="18" xfId="0" applyFont="1" applyFill="1" applyBorder="1"/>
    <xf numFmtId="0" fontId="2" fillId="14" borderId="29" xfId="0" applyFont="1" applyFill="1" applyBorder="1" applyAlignment="1">
      <alignment horizontal="center"/>
    </xf>
    <xf numFmtId="0" fontId="7" fillId="14" borderId="30" xfId="0" applyFont="1" applyFill="1" applyBorder="1"/>
    <xf numFmtId="0" fontId="7" fillId="14" borderId="31" xfId="0" applyFont="1" applyFill="1" applyBorder="1"/>
    <xf numFmtId="0" fontId="7" fillId="14" borderId="68" xfId="0" applyFont="1" applyFill="1" applyBorder="1"/>
    <xf numFmtId="0" fontId="2" fillId="14" borderId="6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 wrapText="1"/>
    </xf>
    <xf numFmtId="0" fontId="10" fillId="8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2" fillId="10" borderId="89" xfId="0" applyFont="1" applyFill="1" applyBorder="1" applyAlignment="1">
      <alignment horizontal="center"/>
    </xf>
    <xf numFmtId="0" fontId="2" fillId="10" borderId="90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 wrapText="1"/>
    </xf>
    <xf numFmtId="0" fontId="2" fillId="10" borderId="91" xfId="0" applyFont="1" applyFill="1" applyBorder="1" applyAlignment="1">
      <alignment horizontal="center" wrapText="1"/>
    </xf>
    <xf numFmtId="0" fontId="2" fillId="0" borderId="90" xfId="0" applyFont="1" applyBorder="1" applyAlignment="1">
      <alignment horizontal="center"/>
    </xf>
    <xf numFmtId="0" fontId="10" fillId="8" borderId="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8" fillId="0" borderId="69" xfId="0" applyFont="1" applyBorder="1"/>
    <xf numFmtId="0" fontId="10" fillId="8" borderId="3" xfId="0" applyFont="1" applyFill="1" applyBorder="1" applyAlignment="1">
      <alignment horizontal="center" vertical="center"/>
    </xf>
    <xf numFmtId="0" fontId="2" fillId="8" borderId="92" xfId="0" applyFont="1" applyFill="1" applyBorder="1" applyAlignment="1">
      <alignment horizontal="center" wrapText="1"/>
    </xf>
    <xf numFmtId="0" fontId="8" fillId="0" borderId="4" xfId="0" applyFont="1" applyBorder="1"/>
    <xf numFmtId="0" fontId="2" fillId="0" borderId="93" xfId="0" applyFont="1" applyBorder="1" applyAlignment="1">
      <alignment horizontal="center"/>
    </xf>
    <xf numFmtId="0" fontId="10" fillId="8" borderId="94" xfId="0" applyFont="1" applyFill="1" applyBorder="1" applyAlignment="1">
      <alignment horizontal="center" vertical="center"/>
    </xf>
    <xf numFmtId="0" fontId="10" fillId="8" borderId="95" xfId="0" applyFont="1" applyFill="1" applyBorder="1" applyAlignment="1">
      <alignment horizontal="center" vertical="center"/>
    </xf>
    <xf numFmtId="0" fontId="8" fillId="0" borderId="94" xfId="0" applyFont="1" applyBorder="1"/>
    <xf numFmtId="0" fontId="7" fillId="0" borderId="96" xfId="0" applyFont="1" applyBorder="1"/>
    <xf numFmtId="0" fontId="2" fillId="8" borderId="94" xfId="0" applyFont="1" applyFill="1" applyBorder="1" applyAlignment="1">
      <alignment horizontal="center" wrapText="1"/>
    </xf>
    <xf numFmtId="0" fontId="7" fillId="8" borderId="94" xfId="0" applyFont="1" applyFill="1" applyBorder="1"/>
    <xf numFmtId="0" fontId="2" fillId="8" borderId="97" xfId="0" applyFont="1" applyFill="1" applyBorder="1" applyAlignment="1">
      <alignment horizontal="center" wrapText="1"/>
    </xf>
    <xf numFmtId="0" fontId="2" fillId="10" borderId="98" xfId="0" applyFont="1" applyFill="1" applyBorder="1" applyAlignment="1">
      <alignment horizontal="center"/>
    </xf>
    <xf numFmtId="0" fontId="2" fillId="10" borderId="99" xfId="0" applyFont="1" applyFill="1" applyBorder="1" applyAlignment="1">
      <alignment horizontal="center"/>
    </xf>
    <xf numFmtId="0" fontId="2" fillId="10" borderId="71" xfId="0" applyFont="1" applyFill="1" applyBorder="1" applyAlignment="1">
      <alignment horizontal="center"/>
    </xf>
    <xf numFmtId="0" fontId="2" fillId="10" borderId="72" xfId="0" applyFont="1" applyFill="1" applyBorder="1" applyAlignment="1">
      <alignment horizontal="center"/>
    </xf>
    <xf numFmtId="0" fontId="2" fillId="10" borderId="73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 wrapText="1"/>
    </xf>
    <xf numFmtId="0" fontId="2" fillId="10" borderId="88" xfId="0" applyFont="1" applyFill="1" applyBorder="1" applyAlignment="1">
      <alignment horizontal="center" wrapText="1"/>
    </xf>
    <xf numFmtId="0" fontId="2" fillId="0" borderId="89" xfId="0" applyFont="1" applyBorder="1" applyAlignment="1">
      <alignment horizontal="center"/>
    </xf>
    <xf numFmtId="0" fontId="10" fillId="8" borderId="74" xfId="0" applyFont="1" applyFill="1" applyBorder="1" applyAlignment="1">
      <alignment horizontal="center" vertical="center"/>
    </xf>
    <xf numFmtId="0" fontId="7" fillId="0" borderId="92" xfId="0" applyFont="1" applyBorder="1"/>
    <xf numFmtId="0" fontId="2" fillId="0" borderId="100" xfId="0" applyFont="1" applyBorder="1" applyAlignment="1">
      <alignment horizontal="center"/>
    </xf>
    <xf numFmtId="0" fontId="7" fillId="0" borderId="94" xfId="0" applyFont="1" applyBorder="1"/>
    <xf numFmtId="0" fontId="10" fillId="8" borderId="102" xfId="0" applyFont="1" applyFill="1" applyBorder="1" applyAlignment="1">
      <alignment horizontal="center" vertical="center"/>
    </xf>
    <xf numFmtId="0" fontId="7" fillId="0" borderId="97" xfId="0" applyFont="1" applyBorder="1"/>
    <xf numFmtId="0" fontId="2" fillId="10" borderId="4" xfId="0" applyFont="1" applyFill="1" applyBorder="1" applyAlignment="1">
      <alignment horizontal="center" wrapText="1"/>
    </xf>
    <xf numFmtId="0" fontId="2" fillId="10" borderId="92" xfId="0" applyFont="1" applyFill="1" applyBorder="1" applyAlignment="1">
      <alignment horizontal="center" wrapText="1"/>
    </xf>
    <xf numFmtId="0" fontId="10" fillId="8" borderId="40" xfId="0" applyFont="1" applyFill="1" applyBorder="1" applyAlignment="1">
      <alignment horizontal="center" vertical="center"/>
    </xf>
    <xf numFmtId="0" fontId="7" fillId="0" borderId="40" xfId="0" applyFont="1" applyBorder="1"/>
    <xf numFmtId="0" fontId="2" fillId="8" borderId="27" xfId="0" applyFont="1" applyFill="1" applyBorder="1" applyAlignment="1">
      <alignment horizontal="center" wrapText="1"/>
    </xf>
    <xf numFmtId="0" fontId="7" fillId="0" borderId="75" xfId="0" applyFont="1" applyBorder="1"/>
    <xf numFmtId="0" fontId="7" fillId="0" borderId="76" xfId="0" applyFont="1" applyBorder="1"/>
    <xf numFmtId="0" fontId="12" fillId="0" borderId="0" xfId="0" applyFont="1"/>
    <xf numFmtId="0" fontId="10" fillId="8" borderId="24" xfId="0" applyFont="1" applyFill="1" applyBorder="1" applyAlignment="1">
      <alignment horizontal="center" vertical="center"/>
    </xf>
    <xf numFmtId="0" fontId="7" fillId="0" borderId="77" xfId="0" applyFont="1" applyBorder="1"/>
    <xf numFmtId="0" fontId="2" fillId="10" borderId="56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/>
    </xf>
    <xf numFmtId="0" fontId="2" fillId="8" borderId="3" xfId="0" applyFont="1" applyFill="1" applyBorder="1" applyAlignment="1">
      <alignment horizontal="center" wrapText="1"/>
    </xf>
    <xf numFmtId="0" fontId="7" fillId="0" borderId="68" xfId="0" applyFont="1" applyBorder="1"/>
    <xf numFmtId="0" fontId="2" fillId="10" borderId="78" xfId="0" applyFont="1" applyFill="1" applyBorder="1" applyAlignment="1">
      <alignment horizontal="center"/>
    </xf>
    <xf numFmtId="0" fontId="10" fillId="8" borderId="38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2" fillId="11" borderId="18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2" fillId="11" borderId="20" xfId="0" applyFont="1" applyFill="1" applyBorder="1" applyAlignment="1">
      <alignment horizontal="center"/>
    </xf>
    <xf numFmtId="0" fontId="2" fillId="11" borderId="22" xfId="0" applyFont="1" applyFill="1" applyBorder="1" applyAlignment="1">
      <alignment horizontal="center" wrapText="1"/>
    </xf>
    <xf numFmtId="0" fontId="10" fillId="11" borderId="18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7" fillId="11" borderId="3" xfId="0" applyFont="1" applyFill="1" applyBorder="1"/>
    <xf numFmtId="0" fontId="2" fillId="11" borderId="4" xfId="0" applyFont="1" applyFill="1" applyBorder="1" applyAlignment="1">
      <alignment horizontal="center" wrapText="1"/>
    </xf>
    <xf numFmtId="0" fontId="2" fillId="11" borderId="24" xfId="0" applyFont="1" applyFill="1" applyBorder="1" applyAlignment="1">
      <alignment horizontal="center" wrapText="1"/>
    </xf>
    <xf numFmtId="0" fontId="7" fillId="11" borderId="4" xfId="0" applyFont="1" applyFill="1" applyBorder="1"/>
    <xf numFmtId="0" fontId="7" fillId="11" borderId="18" xfId="0" applyFont="1" applyFill="1" applyBorder="1"/>
    <xf numFmtId="0" fontId="7" fillId="11" borderId="24" xfId="0" applyFont="1" applyFill="1" applyBorder="1"/>
    <xf numFmtId="0" fontId="2" fillId="11" borderId="29" xfId="0" applyFont="1" applyFill="1" applyBorder="1" applyAlignment="1">
      <alignment horizontal="center"/>
    </xf>
    <xf numFmtId="0" fontId="7" fillId="11" borderId="30" xfId="0" applyFont="1" applyFill="1" applyBorder="1"/>
    <xf numFmtId="0" fontId="7" fillId="11" borderId="31" xfId="0" applyFont="1" applyFill="1" applyBorder="1"/>
    <xf numFmtId="0" fontId="7" fillId="11" borderId="32" xfId="0" applyFont="1" applyFill="1" applyBorder="1"/>
    <xf numFmtId="0" fontId="7" fillId="11" borderId="68" xfId="0" applyFont="1" applyFill="1" applyBorder="1"/>
    <xf numFmtId="0" fontId="2" fillId="10" borderId="36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7" fillId="8" borderId="3" xfId="0" applyFont="1" applyFill="1" applyBorder="1" applyAlignment="1">
      <alignment vertical="center"/>
    </xf>
    <xf numFmtId="0" fontId="2" fillId="0" borderId="75" xfId="0" applyFont="1" applyBorder="1" applyAlignment="1">
      <alignment horizontal="center"/>
    </xf>
    <xf numFmtId="0" fontId="2" fillId="10" borderId="7" xfId="0" applyFont="1" applyFill="1" applyBorder="1" applyAlignment="1">
      <alignment horizontal="center" wrapText="1"/>
    </xf>
    <xf numFmtId="0" fontId="6" fillId="0" borderId="31" xfId="0" applyFont="1" applyBorder="1"/>
    <xf numFmtId="0" fontId="6" fillId="0" borderId="81" xfId="0" applyFont="1" applyBorder="1" applyAlignment="1"/>
    <xf numFmtId="0" fontId="8" fillId="0" borderId="81" xfId="0" applyFont="1" applyBorder="1" applyAlignment="1"/>
    <xf numFmtId="0" fontId="2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 wrapText="1"/>
    </xf>
    <xf numFmtId="0" fontId="2" fillId="10" borderId="104" xfId="0" applyFont="1" applyFill="1" applyBorder="1" applyAlignment="1">
      <alignment horizontal="center"/>
    </xf>
    <xf numFmtId="0" fontId="2" fillId="10" borderId="104" xfId="0" applyFont="1" applyFill="1" applyBorder="1" applyAlignment="1">
      <alignment horizontal="center" wrapText="1"/>
    </xf>
    <xf numFmtId="0" fontId="11" fillId="8" borderId="104" xfId="0" applyFont="1" applyFill="1" applyBorder="1" applyAlignment="1">
      <alignment horizontal="center" vertical="center"/>
    </xf>
    <xf numFmtId="0" fontId="7" fillId="8" borderId="104" xfId="0" applyFont="1" applyFill="1" applyBorder="1"/>
    <xf numFmtId="0" fontId="2" fillId="8" borderId="104" xfId="0" applyFont="1" applyFill="1" applyBorder="1" applyAlignment="1">
      <alignment horizontal="center" wrapText="1"/>
    </xf>
    <xf numFmtId="0" fontId="7" fillId="0" borderId="104" xfId="0" applyFont="1" applyBorder="1"/>
    <xf numFmtId="0" fontId="10" fillId="8" borderId="104" xfId="0" applyFont="1" applyFill="1" applyBorder="1" applyAlignment="1">
      <alignment horizontal="center" vertical="center"/>
    </xf>
    <xf numFmtId="0" fontId="2" fillId="10" borderId="108" xfId="0" applyFont="1" applyFill="1" applyBorder="1" applyAlignment="1">
      <alignment horizontal="center"/>
    </xf>
    <xf numFmtId="0" fontId="2" fillId="10" borderId="109" xfId="0" applyFont="1" applyFill="1" applyBorder="1" applyAlignment="1">
      <alignment horizontal="center" wrapText="1"/>
    </xf>
    <xf numFmtId="0" fontId="2" fillId="0" borderId="108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7" fillId="0" borderId="109" xfId="0" applyFont="1" applyBorder="1"/>
    <xf numFmtId="0" fontId="2" fillId="0" borderId="110" xfId="0" applyFont="1" applyBorder="1" applyAlignment="1">
      <alignment horizontal="center"/>
    </xf>
    <xf numFmtId="0" fontId="7" fillId="0" borderId="111" xfId="0" applyFont="1" applyBorder="1"/>
    <xf numFmtId="0" fontId="10" fillId="8" borderId="111" xfId="0" applyFont="1" applyFill="1" applyBorder="1" applyAlignment="1">
      <alignment horizontal="center" vertical="center"/>
    </xf>
    <xf numFmtId="0" fontId="7" fillId="0" borderId="112" xfId="0" applyFont="1" applyBorder="1"/>
    <xf numFmtId="0" fontId="8" fillId="8" borderId="104" xfId="0" applyFont="1" applyFill="1" applyBorder="1" applyAlignment="1"/>
    <xf numFmtId="0" fontId="8" fillId="8" borderId="104" xfId="0" applyFont="1" applyFill="1" applyBorder="1"/>
    <xf numFmtId="0" fontId="6" fillId="8" borderId="104" xfId="0" applyFont="1" applyFill="1" applyBorder="1" applyAlignment="1">
      <alignment horizontal="center" vertical="center" wrapText="1"/>
    </xf>
    <xf numFmtId="0" fontId="2" fillId="22" borderId="104" xfId="0" applyFont="1" applyFill="1" applyBorder="1" applyAlignment="1">
      <alignment horizontal="center" vertical="center" wrapText="1"/>
    </xf>
    <xf numFmtId="0" fontId="6" fillId="24" borderId="104" xfId="0" applyFont="1" applyFill="1" applyBorder="1" applyAlignment="1">
      <alignment horizontal="center" vertical="center" wrapText="1"/>
    </xf>
    <xf numFmtId="0" fontId="6" fillId="25" borderId="104" xfId="0" applyFont="1" applyFill="1" applyBorder="1" applyAlignment="1">
      <alignment horizontal="center" vertical="center" wrapText="1"/>
    </xf>
    <xf numFmtId="0" fontId="6" fillId="21" borderId="104" xfId="0" applyFont="1" applyFill="1" applyBorder="1" applyAlignment="1">
      <alignment horizontal="center" vertical="center" wrapText="1"/>
    </xf>
    <xf numFmtId="0" fontId="2" fillId="8" borderId="113" xfId="0" applyFont="1" applyFill="1" applyBorder="1" applyAlignment="1">
      <alignment horizontal="center"/>
    </xf>
    <xf numFmtId="0" fontId="6" fillId="8" borderId="109" xfId="0" applyFont="1" applyFill="1" applyBorder="1" applyAlignment="1">
      <alignment horizontal="center" vertical="center"/>
    </xf>
    <xf numFmtId="0" fontId="8" fillId="8" borderId="109" xfId="0" applyFont="1" applyFill="1" applyBorder="1" applyAlignment="1"/>
    <xf numFmtId="0" fontId="2" fillId="8" borderId="114" xfId="0" applyFont="1" applyFill="1" applyBorder="1" applyAlignment="1">
      <alignment horizontal="center"/>
    </xf>
    <xf numFmtId="0" fontId="8" fillId="8" borderId="111" xfId="0" applyFont="1" applyFill="1" applyBorder="1" applyAlignment="1"/>
    <xf numFmtId="0" fontId="8" fillId="8" borderId="112" xfId="0" applyFont="1" applyFill="1" applyBorder="1" applyAlignment="1"/>
    <xf numFmtId="0" fontId="14" fillId="3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5" borderId="4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vertical="center"/>
    </xf>
    <xf numFmtId="0" fontId="4" fillId="0" borderId="26" xfId="0" applyFont="1" applyBorder="1"/>
    <xf numFmtId="0" fontId="4" fillId="0" borderId="16" xfId="0" applyFont="1" applyBorder="1"/>
    <xf numFmtId="0" fontId="2" fillId="11" borderId="0" xfId="0" applyFont="1" applyFill="1" applyAlignment="1">
      <alignment vertical="center"/>
    </xf>
    <xf numFmtId="0" fontId="5" fillId="0" borderId="0" xfId="0" applyFont="1" applyAlignment="1"/>
    <xf numFmtId="0" fontId="2" fillId="8" borderId="104" xfId="0" applyFont="1" applyFill="1" applyBorder="1" applyAlignment="1">
      <alignment horizontal="center" vertical="center" wrapText="1"/>
    </xf>
    <xf numFmtId="0" fontId="4" fillId="0" borderId="104" xfId="0" applyFont="1" applyBorder="1" applyAlignment="1">
      <alignment wrapText="1"/>
    </xf>
    <xf numFmtId="0" fontId="2" fillId="22" borderId="104" xfId="0" applyFont="1" applyFill="1" applyBorder="1" applyAlignment="1">
      <alignment horizontal="center" vertical="center" wrapText="1"/>
    </xf>
    <xf numFmtId="0" fontId="4" fillId="23" borderId="104" xfId="0" applyFont="1" applyFill="1" applyBorder="1" applyAlignment="1">
      <alignment wrapText="1"/>
    </xf>
    <xf numFmtId="0" fontId="2" fillId="8" borderId="82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2" fillId="9" borderId="36" xfId="0" applyFont="1" applyFill="1" applyBorder="1" applyAlignment="1">
      <alignment horizontal="center"/>
    </xf>
    <xf numFmtId="0" fontId="4" fillId="0" borderId="38" xfId="0" applyFont="1" applyBorder="1"/>
    <xf numFmtId="0" fontId="2" fillId="9" borderId="9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0" fontId="4" fillId="0" borderId="15" xfId="0" applyFont="1" applyBorder="1"/>
    <xf numFmtId="0" fontId="2" fillId="9" borderId="9" xfId="0" applyFont="1" applyFill="1" applyBorder="1" applyAlignment="1">
      <alignment horizontal="left" vertical="center" wrapText="1"/>
    </xf>
    <xf numFmtId="0" fontId="4" fillId="0" borderId="37" xfId="0" applyFont="1" applyBorder="1"/>
    <xf numFmtId="0" fontId="4" fillId="0" borderId="39" xfId="0" applyFont="1" applyBorder="1"/>
    <xf numFmtId="0" fontId="2" fillId="10" borderId="9" xfId="0" applyFont="1" applyFill="1" applyBorder="1" applyAlignment="1">
      <alignment horizontal="center"/>
    </xf>
    <xf numFmtId="0" fontId="2" fillId="11" borderId="49" xfId="0" applyFont="1" applyFill="1" applyBorder="1" applyAlignment="1"/>
    <xf numFmtId="0" fontId="4" fillId="0" borderId="17" xfId="0" applyFont="1" applyBorder="1"/>
    <xf numFmtId="0" fontId="2" fillId="11" borderId="50" xfId="0" applyFont="1" applyFill="1" applyBorder="1" applyAlignment="1">
      <alignment horizontal="center"/>
    </xf>
    <xf numFmtId="0" fontId="4" fillId="0" borderId="13" xfId="0" applyFont="1" applyBorder="1"/>
    <xf numFmtId="0" fontId="2" fillId="11" borderId="0" xfId="0" applyFont="1" applyFill="1" applyAlignment="1">
      <alignment horizontal="center" wrapText="1"/>
    </xf>
    <xf numFmtId="0" fontId="2" fillId="11" borderId="0" xfId="0" applyFont="1" applyFill="1" applyAlignment="1">
      <alignment wrapText="1"/>
    </xf>
    <xf numFmtId="0" fontId="4" fillId="0" borderId="51" xfId="0" applyFont="1" applyBorder="1"/>
    <xf numFmtId="0" fontId="2" fillId="11" borderId="48" xfId="0" applyFont="1" applyFill="1" applyBorder="1" applyAlignment="1">
      <alignment horizontal="center"/>
    </xf>
    <xf numFmtId="0" fontId="4" fillId="0" borderId="48" xfId="0" applyFont="1" applyBorder="1"/>
    <xf numFmtId="0" fontId="4" fillId="0" borderId="52" xfId="0" applyFont="1" applyBorder="1"/>
    <xf numFmtId="0" fontId="2" fillId="5" borderId="0" xfId="0" applyFont="1" applyFill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7" xfId="0" applyFont="1" applyBorder="1"/>
    <xf numFmtId="0" fontId="2" fillId="8" borderId="33" xfId="0" applyFont="1" applyFill="1" applyBorder="1" applyAlignment="1"/>
    <xf numFmtId="0" fontId="4" fillId="0" borderId="34" xfId="0" applyFont="1" applyBorder="1"/>
    <xf numFmtId="0" fontId="4" fillId="0" borderId="35" xfId="0" applyFont="1" applyBorder="1"/>
    <xf numFmtId="0" fontId="2" fillId="5" borderId="11" xfId="0" applyFont="1" applyFill="1" applyBorder="1" applyAlignment="1">
      <alignment horizontal="center" vertical="center"/>
    </xf>
    <xf numFmtId="0" fontId="2" fillId="8" borderId="5" xfId="0" applyFont="1" applyFill="1" applyBorder="1" applyAlignment="1"/>
    <xf numFmtId="0" fontId="4" fillId="0" borderId="6" xfId="0" applyFont="1" applyBorder="1"/>
    <xf numFmtId="0" fontId="4" fillId="0" borderId="7" xfId="0" applyFont="1" applyBorder="1"/>
    <xf numFmtId="0" fontId="2" fillId="9" borderId="8" xfId="0" applyFont="1" applyFill="1" applyBorder="1" applyAlignment="1">
      <alignment horizontal="center"/>
    </xf>
    <xf numFmtId="0" fontId="4" fillId="0" borderId="12" xfId="0" applyFont="1" applyBorder="1"/>
    <xf numFmtId="0" fontId="2" fillId="8" borderId="0" xfId="0" applyFont="1" applyFill="1" applyAlignment="1">
      <alignment horizontal="center"/>
    </xf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/>
    <xf numFmtId="0" fontId="2" fillId="8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left" vertical="center" wrapText="1"/>
    </xf>
    <xf numFmtId="0" fontId="2" fillId="13" borderId="50" xfId="0" applyFont="1" applyFill="1" applyBorder="1" applyAlignment="1">
      <alignment horizontal="center" vertical="center"/>
    </xf>
    <xf numFmtId="0" fontId="4" fillId="0" borderId="50" xfId="0" applyFont="1" applyBorder="1"/>
    <xf numFmtId="0" fontId="2" fillId="13" borderId="25" xfId="0" applyFont="1" applyFill="1" applyBorder="1" applyAlignment="1">
      <alignment horizontal="left" vertical="center"/>
    </xf>
    <xf numFmtId="0" fontId="2" fillId="13" borderId="0" xfId="0" applyFont="1" applyFill="1" applyAlignment="1">
      <alignment horizontal="left" vertical="center"/>
    </xf>
    <xf numFmtId="0" fontId="2" fillId="13" borderId="59" xfId="0" applyFont="1" applyFill="1" applyBorder="1" applyAlignment="1">
      <alignment horizontal="center" vertical="center"/>
    </xf>
    <xf numFmtId="0" fontId="2" fillId="13" borderId="59" xfId="0" applyFont="1" applyFill="1" applyBorder="1" applyAlignment="1">
      <alignment horizontal="left" vertical="center"/>
    </xf>
    <xf numFmtId="0" fontId="2" fillId="13" borderId="23" xfId="0" applyFont="1" applyFill="1" applyBorder="1" applyAlignment="1">
      <alignment horizontal="left" vertical="center"/>
    </xf>
    <xf numFmtId="0" fontId="4" fillId="0" borderId="65" xfId="0" applyFont="1" applyBorder="1"/>
    <xf numFmtId="0" fontId="2" fillId="13" borderId="36" xfId="0" applyFont="1" applyFill="1" applyBorder="1" applyAlignment="1">
      <alignment horizontal="left" vertical="center"/>
    </xf>
    <xf numFmtId="0" fontId="4" fillId="0" borderId="63" xfId="0" applyFont="1" applyBorder="1"/>
    <xf numFmtId="0" fontId="4" fillId="0" borderId="64" xfId="0" applyFont="1" applyBorder="1"/>
    <xf numFmtId="0" fontId="2" fillId="13" borderId="26" xfId="0" applyFont="1" applyFill="1" applyBorder="1" applyAlignment="1">
      <alignment horizontal="left" vertical="center"/>
    </xf>
    <xf numFmtId="0" fontId="2" fillId="13" borderId="51" xfId="0" applyFont="1" applyFill="1" applyBorder="1" applyAlignment="1">
      <alignment horizontal="left" vertical="center"/>
    </xf>
    <xf numFmtId="0" fontId="2" fillId="13" borderId="58" xfId="0" applyFont="1" applyFill="1" applyBorder="1" applyAlignment="1">
      <alignment horizontal="center" vertical="center"/>
    </xf>
    <xf numFmtId="0" fontId="4" fillId="0" borderId="60" xfId="0" applyFont="1" applyBorder="1"/>
    <xf numFmtId="0" fontId="4" fillId="0" borderId="61" xfId="0" applyFont="1" applyBorder="1"/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/>
    </xf>
    <xf numFmtId="0" fontId="3" fillId="12" borderId="26" xfId="0" applyFont="1" applyFill="1" applyBorder="1" applyAlignment="1">
      <alignment horizontal="left" vertical="center"/>
    </xf>
    <xf numFmtId="0" fontId="2" fillId="8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2" fillId="9" borderId="23" xfId="0" applyFont="1" applyFill="1" applyBorder="1" applyAlignment="1">
      <alignment horizontal="center"/>
    </xf>
    <xf numFmtId="0" fontId="2" fillId="9" borderId="85" xfId="0" applyFont="1" applyFill="1" applyBorder="1" applyAlignment="1">
      <alignment horizontal="center"/>
    </xf>
    <xf numFmtId="0" fontId="4" fillId="0" borderId="87" xfId="0" applyFont="1" applyBorder="1"/>
    <xf numFmtId="0" fontId="2" fillId="9" borderId="108" xfId="0" applyFont="1" applyFill="1" applyBorder="1" applyAlignment="1">
      <alignment horizontal="center"/>
    </xf>
    <xf numFmtId="0" fontId="4" fillId="0" borderId="108" xfId="0" applyFont="1" applyBorder="1"/>
    <xf numFmtId="0" fontId="11" fillId="16" borderId="81" xfId="0" applyFont="1" applyFill="1" applyBorder="1" applyAlignment="1">
      <alignment horizontal="center" vertical="center"/>
    </xf>
    <xf numFmtId="0" fontId="5" fillId="0" borderId="81" xfId="0" applyFont="1" applyBorder="1" applyAlignment="1"/>
    <xf numFmtId="0" fontId="5" fillId="0" borderId="101" xfId="0" applyFont="1" applyBorder="1" applyAlignment="1"/>
    <xf numFmtId="0" fontId="2" fillId="8" borderId="82" xfId="0" applyFont="1" applyFill="1" applyBorder="1" applyAlignment="1">
      <alignment horizontal="center" vertical="center"/>
    </xf>
    <xf numFmtId="0" fontId="4" fillId="0" borderId="83" xfId="0" applyFont="1" applyBorder="1"/>
    <xf numFmtId="0" fontId="4" fillId="0" borderId="84" xfId="0" applyFont="1" applyBorder="1"/>
    <xf numFmtId="0" fontId="4" fillId="0" borderId="86" xfId="0" applyFont="1" applyBorder="1"/>
    <xf numFmtId="0" fontId="4" fillId="0" borderId="88" xfId="0" applyFont="1" applyBorder="1"/>
    <xf numFmtId="0" fontId="2" fillId="10" borderId="1" xfId="0" applyFont="1" applyFill="1" applyBorder="1" applyAlignment="1">
      <alignment horizontal="center"/>
    </xf>
    <xf numFmtId="0" fontId="4" fillId="0" borderId="91" xfId="0" applyFont="1" applyBorder="1"/>
    <xf numFmtId="0" fontId="2" fillId="8" borderId="105" xfId="0" applyFont="1" applyFill="1" applyBorder="1" applyAlignment="1">
      <alignment horizontal="center" vertical="center"/>
    </xf>
    <xf numFmtId="0" fontId="4" fillId="0" borderId="106" xfId="0" applyFont="1" applyBorder="1"/>
    <xf numFmtId="0" fontId="4" fillId="0" borderId="107" xfId="0" applyFont="1" applyBorder="1"/>
    <xf numFmtId="0" fontId="2" fillId="9" borderId="104" xfId="0" applyFont="1" applyFill="1" applyBorder="1" applyAlignment="1">
      <alignment horizontal="center" vertical="center" wrapText="1"/>
    </xf>
    <xf numFmtId="0" fontId="4" fillId="0" borderId="104" xfId="0" applyFont="1" applyBorder="1"/>
    <xf numFmtId="0" fontId="2" fillId="9" borderId="104" xfId="0" applyFont="1" applyFill="1" applyBorder="1" applyAlignment="1">
      <alignment horizontal="left" vertical="center" wrapText="1"/>
    </xf>
    <xf numFmtId="0" fontId="4" fillId="0" borderId="109" xfId="0" applyFont="1" applyBorder="1"/>
    <xf numFmtId="0" fontId="2" fillId="10" borderId="104" xfId="0" applyFont="1" applyFill="1" applyBorder="1" applyAlignment="1">
      <alignment horizontal="center"/>
    </xf>
    <xf numFmtId="0" fontId="2" fillId="15" borderId="104" xfId="0" applyFont="1" applyFill="1" applyBorder="1" applyAlignment="1">
      <alignment horizontal="center" vertical="center"/>
    </xf>
    <xf numFmtId="0" fontId="5" fillId="0" borderId="104" xfId="0" applyFont="1" applyBorder="1" applyAlignment="1"/>
    <xf numFmtId="0" fontId="4" fillId="0" borderId="101" xfId="0" applyFont="1" applyBorder="1"/>
    <xf numFmtId="0" fontId="2" fillId="15" borderId="23" xfId="0" applyFont="1" applyFill="1" applyBorder="1" applyAlignment="1">
      <alignment horizontal="center" vertical="center"/>
    </xf>
    <xf numFmtId="0" fontId="4" fillId="0" borderId="103" xfId="0" applyFont="1" applyBorder="1"/>
    <xf numFmtId="0" fontId="11" fillId="15" borderId="104" xfId="0" applyFont="1" applyFill="1" applyBorder="1" applyAlignment="1">
      <alignment horizontal="center" vertical="center"/>
    </xf>
    <xf numFmtId="0" fontId="2" fillId="15" borderId="109" xfId="0" applyFont="1" applyFill="1" applyBorder="1" applyAlignment="1">
      <alignment horizontal="center" vertical="center"/>
    </xf>
    <xf numFmtId="0" fontId="2" fillId="9" borderId="85" xfId="0" applyFont="1" applyFill="1" applyBorder="1" applyAlignment="1">
      <alignment horizontal="center" vertical="center"/>
    </xf>
    <xf numFmtId="0" fontId="2" fillId="10" borderId="70" xfId="0" applyFont="1" applyFill="1" applyBorder="1" applyAlignment="1">
      <alignment horizontal="center"/>
    </xf>
    <xf numFmtId="0" fontId="2" fillId="10" borderId="49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 vertical="center"/>
    </xf>
    <xf numFmtId="0" fontId="4" fillId="0" borderId="70" xfId="0" applyFont="1" applyBorder="1"/>
    <xf numFmtId="0" fontId="2" fillId="15" borderId="11" xfId="0" applyFont="1" applyFill="1" applyBorder="1" applyAlignment="1">
      <alignment horizontal="center" vertical="center"/>
    </xf>
    <xf numFmtId="0" fontId="2" fillId="8" borderId="82" xfId="0" applyFont="1" applyFill="1" applyBorder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4" borderId="9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left" vertical="center" wrapText="1"/>
    </xf>
    <xf numFmtId="0" fontId="2" fillId="14" borderId="9" xfId="0" applyFont="1" applyFill="1" applyBorder="1" applyAlignment="1">
      <alignment horizontal="center"/>
    </xf>
    <xf numFmtId="0" fontId="2" fillId="14" borderId="0" xfId="0" applyFont="1" applyFill="1" applyAlignment="1">
      <alignment horizontal="center" vertical="center"/>
    </xf>
    <xf numFmtId="0" fontId="2" fillId="14" borderId="23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/>
    </xf>
    <xf numFmtId="0" fontId="2" fillId="14" borderId="66" xfId="0" applyFont="1" applyFill="1" applyBorder="1" applyAlignment="1">
      <alignment horizontal="center" vertical="center"/>
    </xf>
    <xf numFmtId="0" fontId="4" fillId="0" borderId="67" xfId="0" applyFont="1" applyBorder="1"/>
    <xf numFmtId="0" fontId="4" fillId="0" borderId="28" xfId="0" applyFont="1" applyBorder="1"/>
    <xf numFmtId="0" fontId="2" fillId="19" borderId="23" xfId="0" applyFont="1" applyFill="1" applyBorder="1" applyAlignment="1">
      <alignment horizontal="left" vertical="center"/>
    </xf>
    <xf numFmtId="0" fontId="4" fillId="0" borderId="79" xfId="0" applyFont="1" applyBorder="1"/>
    <xf numFmtId="0" fontId="2" fillId="19" borderId="66" xfId="0" applyFont="1" applyFill="1" applyBorder="1" applyAlignment="1">
      <alignment horizontal="left" vertical="center"/>
    </xf>
    <xf numFmtId="0" fontId="4" fillId="0" borderId="80" xfId="0" applyFont="1" applyBorder="1"/>
    <xf numFmtId="0" fontId="2" fillId="8" borderId="33" xfId="0" applyFont="1" applyFill="1" applyBorder="1" applyAlignment="1">
      <alignment horizontal="center"/>
    </xf>
    <xf numFmtId="0" fontId="2" fillId="9" borderId="36" xfId="0" applyFont="1" applyFill="1" applyBorder="1" applyAlignment="1">
      <alignment horizontal="center" vertical="center"/>
    </xf>
    <xf numFmtId="0" fontId="2" fillId="20" borderId="23" xfId="0" applyFont="1" applyFill="1" applyBorder="1" applyAlignment="1">
      <alignment horizontal="left" vertical="center"/>
    </xf>
    <xf numFmtId="0" fontId="2" fillId="20" borderId="66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/>
    </xf>
    <xf numFmtId="0" fontId="2" fillId="18" borderId="23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left" vertical="center" wrapText="1"/>
    </xf>
    <xf numFmtId="0" fontId="2" fillId="12" borderId="23" xfId="0" applyFont="1" applyFill="1" applyBorder="1" applyAlignment="1">
      <alignment horizontal="center" vertical="center" wrapText="1"/>
    </xf>
    <xf numFmtId="0" fontId="2" fillId="1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>
      <selection activeCell="H5" sqref="H5"/>
    </sheetView>
  </sheetViews>
  <sheetFormatPr defaultColWidth="14.42578125" defaultRowHeight="15.75" customHeight="1"/>
  <cols>
    <col min="1" max="1" width="35.42578125" style="3" customWidth="1"/>
    <col min="2" max="2" width="14.42578125" style="3"/>
    <col min="3" max="3" width="15.85546875" style="3" customWidth="1"/>
    <col min="4" max="4" width="21.85546875" style="3" customWidth="1"/>
    <col min="5" max="5" width="0" style="3" hidden="1" customWidth="1"/>
    <col min="6" max="6" width="14.42578125" style="3"/>
  </cols>
  <sheetData>
    <row r="1" spans="1:26" ht="29.25" customHeight="1">
      <c r="A1" s="230" t="s">
        <v>0</v>
      </c>
      <c r="B1" s="231"/>
      <c r="C1" s="231"/>
      <c r="D1" s="231"/>
      <c r="E1" s="231"/>
      <c r="F1" s="2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22" t="str">
        <f ca="1">IFERROR(__xludf.DUMMYFUNCTION("importrange(""https://docs.google.com/spreadsheets/d/19b-wm1VcvXvQUbsLxIzkpn_jxr-md7YAWXZb5uoTS30/edit#gid=1242585424"",""開班情形!A1:A100"")"),"課程名稱")</f>
        <v>課程名稱</v>
      </c>
      <c r="B2" s="222" t="str">
        <f ca="1">IFERROR(__xludf.DUMMYFUNCTION("importrange(""https://docs.google.com/spreadsheets/d/19b-wm1VcvXvQUbsLxIzkpn_jxr-md7YAWXZb5uoTS30/edit#gid=1242585424"",""開班情形!B1:B100"")"),"適選班級")</f>
        <v>適選班級</v>
      </c>
      <c r="C2" s="222" t="str">
        <f ca="1">IFERROR(__xludf.DUMMYFUNCTION("importrange(""https://docs.google.com/spreadsheets/d/19b-wm1VcvXvQUbsLxIzkpn_jxr-md7YAWXZb5uoTS30/edit#gid=1242585424"",""開班情形!C1:C100"")"),"外師授課")</f>
        <v>外師授課</v>
      </c>
      <c r="D2" s="222" t="str">
        <f ca="1">IFERROR(__xludf.DUMMYFUNCTION("importrange(""https://docs.google.com/spreadsheets/d/19b-wm1VcvXvQUbsLxIzkpn_jxr-md7YAWXZb5uoTS30/edit#gid=1242585424"",""開班情形!D1:D100"")"),"使用教室")</f>
        <v>使用教室</v>
      </c>
      <c r="E2" s="222" t="str">
        <f ca="1">IFERROR(__xludf.DUMMYFUNCTION("importrange(""https://docs.google.com/spreadsheets/d/19b-wm1VcvXvQUbsLxIzkpn_jxr-md7YAWXZb5uoTS30/edit#gid=1242585424"",""開班情形!E1:E100"")"),"公告收費")</f>
        <v>公告收費</v>
      </c>
      <c r="F2" s="222" t="str">
        <f ca="1">IFERROR(__xludf.DUMMYFUNCTION("importrange(""https://docs.google.com/spreadsheets/d/19b-wm1VcvXvQUbsLxIzkpn_jxr-md7YAWXZb5uoTS30/edit#gid=1242585424"",""開班情形!H1:H100"")"),"是否成班")</f>
        <v>是否成班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23" t="str">
        <f ca="1">IFERROR(__xludf.DUMMYFUNCTION("""COMPUTED_VALUE"""),"汽車修護零件認識與工具使用技巧")</f>
        <v>汽車修護零件認識與工具使用技巧</v>
      </c>
      <c r="B3" s="223" t="str">
        <f ca="1">IFERROR(__xludf.DUMMYFUNCTION("""COMPUTED_VALUE"""),"汽二甲(下午)")</f>
        <v>汽二甲(下午)</v>
      </c>
      <c r="C3" s="223"/>
      <c r="D3" s="223" t="str">
        <f ca="1">IFERROR(__xludf.DUMMYFUNCTION("""COMPUTED_VALUE"""),"汽車工廠")</f>
        <v>汽車工廠</v>
      </c>
      <c r="E3" s="223">
        <f ca="1">IFERROR(__xludf.DUMMYFUNCTION("""COMPUTED_VALUE"""),550)</f>
        <v>550</v>
      </c>
      <c r="F3" s="223" t="str">
        <f ca="1">IFERROR(__xludf.DUMMYFUNCTION("""COMPUTED_VALUE"""),"V")</f>
        <v>V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23" t="str">
        <f ca="1">IFERROR(__xludf.DUMMYFUNCTION("""COMPUTED_VALUE"""),"汽車修護零件認識與工具使用技巧")</f>
        <v>汽車修護零件認識與工具使用技巧</v>
      </c>
      <c r="B4" s="223" t="str">
        <f ca="1">IFERROR(__xludf.DUMMYFUNCTION("""COMPUTED_VALUE"""),"汽二乙(上午)")</f>
        <v>汽二乙(上午)</v>
      </c>
      <c r="C4" s="223"/>
      <c r="D4" s="223" t="str">
        <f ca="1">IFERROR(__xludf.DUMMYFUNCTION("""COMPUTED_VALUE"""),"汽車工廠")</f>
        <v>汽車工廠</v>
      </c>
      <c r="E4" s="223">
        <f ca="1">IFERROR(__xludf.DUMMYFUNCTION("""COMPUTED_VALUE"""),550)</f>
        <v>550</v>
      </c>
      <c r="F4" s="223" t="str">
        <f ca="1">IFERROR(__xludf.DUMMYFUNCTION("""COMPUTED_VALUE"""),"V")</f>
        <v>V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23" t="str">
        <f ca="1">IFERROR(__xludf.DUMMYFUNCTION("""COMPUTED_VALUE"""),"汽車醫美課程(汽車鈑噴與美容)")</f>
        <v>汽車醫美課程(汽車鈑噴與美容)</v>
      </c>
      <c r="B5" s="223" t="str">
        <f ca="1">IFERROR(__xludf.DUMMYFUNCTION("""COMPUTED_VALUE"""),"汽一")</f>
        <v>汽一</v>
      </c>
      <c r="C5" s="223"/>
      <c r="D5" s="223" t="str">
        <f ca="1">IFERROR(__xludf.DUMMYFUNCTION("""COMPUTED_VALUE"""),"汽車工廠")</f>
        <v>汽車工廠</v>
      </c>
      <c r="E5" s="223">
        <f ca="1">IFERROR(__xludf.DUMMYFUNCTION("""COMPUTED_VALUE"""),550)</f>
        <v>550</v>
      </c>
      <c r="F5" s="223" t="str">
        <f ca="1">IFERROR(__xludf.DUMMYFUNCTION("""COMPUTED_VALUE"""),"V")</f>
        <v>V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23" t="str">
        <f ca="1">IFERROR(__xludf.DUMMYFUNCTION("""COMPUTED_VALUE"""),"飛機修護基礎練習與3D繪圖")</f>
        <v>飛機修護基礎練習與3D繪圖</v>
      </c>
      <c r="B6" s="223" t="str">
        <f ca="1">IFERROR(__xludf.DUMMYFUNCTION("""COMPUTED_VALUE"""),"汽三")</f>
        <v>汽三</v>
      </c>
      <c r="C6" s="223" t="str">
        <f ca="1">IFERROR(__xludf.DUMMYFUNCTION("""COMPUTED_VALUE"""),"科大老師")</f>
        <v>科大老師</v>
      </c>
      <c r="D6" s="223" t="str">
        <f ca="1">IFERROR(__xludf.DUMMYFUNCTION("""COMPUTED_VALUE"""),"城市科技大學")</f>
        <v>城市科技大學</v>
      </c>
      <c r="E6" s="223">
        <f ca="1">IFERROR(__xludf.DUMMYFUNCTION("""COMPUTED_VALUE"""),1600)</f>
        <v>1600</v>
      </c>
      <c r="F6" s="223" t="str">
        <f ca="1">IFERROR(__xludf.DUMMYFUNCTION("""COMPUTED_VALUE"""),"V")</f>
        <v>V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24" t="str">
        <f ca="1">IFERROR(__xludf.DUMMYFUNCTION("""COMPUTED_VALUE"""),"中餐烹飪基礎實習")</f>
        <v>中餐烹飪基礎實習</v>
      </c>
      <c r="B7" s="224" t="str">
        <f ca="1">IFERROR(__xludf.DUMMYFUNCTION("""COMPUTED_VALUE"""),"一")</f>
        <v>一</v>
      </c>
      <c r="C7" s="224"/>
      <c r="D7" s="224" t="str">
        <f ca="1">IFERROR(__xludf.DUMMYFUNCTION("""COMPUTED_VALUE"""),"中餐教室")</f>
        <v>中餐教室</v>
      </c>
      <c r="E7" s="224">
        <f ca="1">IFERROR(__xludf.DUMMYFUNCTION("""COMPUTED_VALUE"""),1160)</f>
        <v>1160</v>
      </c>
      <c r="F7" s="224" t="str">
        <f ca="1">IFERROR(__xludf.DUMMYFUNCTION("""COMPUTED_VALUE"""),"X")</f>
        <v>X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224" t="str">
        <f ca="1">IFERROR(__xludf.DUMMYFUNCTION("""COMPUTED_VALUE"""),"餐飲服務技術")</f>
        <v>餐飲服務技術</v>
      </c>
      <c r="B8" s="224" t="str">
        <f ca="1">IFERROR(__xludf.DUMMYFUNCTION("""COMPUTED_VALUE"""),"一")</f>
        <v>一</v>
      </c>
      <c r="C8" s="224"/>
      <c r="D8" s="224" t="str">
        <f ca="1">IFERROR(__xludf.DUMMYFUNCTION("""COMPUTED_VALUE"""),"A6")</f>
        <v>A6</v>
      </c>
      <c r="E8" s="224">
        <f ca="1">IFERROR(__xludf.DUMMYFUNCTION("""COMPUTED_VALUE"""),630)</f>
        <v>630</v>
      </c>
      <c r="F8" s="224" t="str">
        <f ca="1">IFERROR(__xludf.DUMMYFUNCTION("""COMPUTED_VALUE"""),"X")</f>
        <v>X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24" t="str">
        <f ca="1">IFERROR(__xludf.DUMMYFUNCTION("""COMPUTED_VALUE"""),"茶美學")</f>
        <v>茶美學</v>
      </c>
      <c r="B9" s="224" t="str">
        <f ca="1">IFERROR(__xludf.DUMMYFUNCTION("""COMPUTED_VALUE"""),"一二三")</f>
        <v>一二三</v>
      </c>
      <c r="C9" s="224" t="str">
        <f ca="1">IFERROR(__xludf.DUMMYFUNCTION("""COMPUTED_VALUE"""),"蕭秀華")</f>
        <v>蕭秀華</v>
      </c>
      <c r="D9" s="224" t="str">
        <f ca="1">IFERROR(__xludf.DUMMYFUNCTION("""COMPUTED_VALUE"""),"飲調教室")</f>
        <v>飲調教室</v>
      </c>
      <c r="E9" s="224">
        <f ca="1">IFERROR(__xludf.DUMMYFUNCTION("""COMPUTED_VALUE"""),1500)</f>
        <v>1500</v>
      </c>
      <c r="F9" s="224" t="str">
        <f ca="1">IFERROR(__xludf.DUMMYFUNCTION("""COMPUTED_VALUE"""),"V")</f>
        <v>V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24" t="str">
        <f ca="1">IFERROR(__xludf.DUMMYFUNCTION("""COMPUTED_VALUE"""),"中式點心")</f>
        <v>中式點心</v>
      </c>
      <c r="B10" s="224" t="str">
        <f ca="1">IFERROR(__xludf.DUMMYFUNCTION("""COMPUTED_VALUE"""),"二")</f>
        <v>二</v>
      </c>
      <c r="C10" s="224" t="str">
        <f ca="1">IFERROR(__xludf.DUMMYFUNCTION("""COMPUTED_VALUE"""),"尤祖銘")</f>
        <v>尤祖銘</v>
      </c>
      <c r="D10" s="224" t="str">
        <f ca="1">IFERROR(__xludf.DUMMYFUNCTION("""COMPUTED_VALUE"""),"烘焙教室")</f>
        <v>烘焙教室</v>
      </c>
      <c r="E10" s="224">
        <f ca="1">IFERROR(__xludf.DUMMYFUNCTION("""COMPUTED_VALUE"""),500)</f>
        <v>500</v>
      </c>
      <c r="F10" s="224" t="str">
        <f ca="1">IFERROR(__xludf.DUMMYFUNCTION("""COMPUTED_VALUE"""),"V")</f>
        <v>V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24" t="str">
        <f ca="1">IFERROR(__xludf.DUMMYFUNCTION("""COMPUTED_VALUE"""),"咖啡實務")</f>
        <v>咖啡實務</v>
      </c>
      <c r="B11" s="224" t="str">
        <f ca="1">IFERROR(__xludf.DUMMYFUNCTION("""COMPUTED_VALUE"""),"二")</f>
        <v>二</v>
      </c>
      <c r="C11" s="224"/>
      <c r="D11" s="224" t="str">
        <f ca="1">IFERROR(__xludf.DUMMYFUNCTION("""COMPUTED_VALUE"""),"飲調教室")</f>
        <v>飲調教室</v>
      </c>
      <c r="E11" s="224">
        <f ca="1">IFERROR(__xludf.DUMMYFUNCTION("""COMPUTED_VALUE"""),400)</f>
        <v>400</v>
      </c>
      <c r="F11" s="224" t="str">
        <f ca="1">IFERROR(__xludf.DUMMYFUNCTION("""COMPUTED_VALUE"""),"V")</f>
        <v>V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24" t="str">
        <f ca="1">IFERROR(__xludf.DUMMYFUNCTION("""COMPUTED_VALUE"""),"烘焙實務")</f>
        <v>烘焙實務</v>
      </c>
      <c r="B12" s="224" t="str">
        <f ca="1">IFERROR(__xludf.DUMMYFUNCTION("""COMPUTED_VALUE"""),"二")</f>
        <v>二</v>
      </c>
      <c r="C12" s="224"/>
      <c r="D12" s="224" t="str">
        <f ca="1">IFERROR(__xludf.DUMMYFUNCTION("""COMPUTED_VALUE"""),"烘焙教室")</f>
        <v>烘焙教室</v>
      </c>
      <c r="E12" s="224">
        <f ca="1">IFERROR(__xludf.DUMMYFUNCTION("""COMPUTED_VALUE"""),960)</f>
        <v>960</v>
      </c>
      <c r="F12" s="224" t="str">
        <f ca="1">IFERROR(__xludf.DUMMYFUNCTION("""COMPUTED_VALUE"""),"V")</f>
        <v>V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24" t="str">
        <f ca="1">IFERROR(__xludf.DUMMYFUNCTION("""COMPUTED_VALUE"""),"西餐烹調實習")</f>
        <v>西餐烹調實習</v>
      </c>
      <c r="B13" s="224" t="str">
        <f ca="1">IFERROR(__xludf.DUMMYFUNCTION("""COMPUTED_VALUE"""),"三")</f>
        <v>三</v>
      </c>
      <c r="C13" s="224" t="str">
        <f ca="1">IFERROR(__xludf.DUMMYFUNCTION("""COMPUTED_VALUE"""),"蕭榮龍")</f>
        <v>蕭榮龍</v>
      </c>
      <c r="D13" s="224" t="str">
        <f ca="1">IFERROR(__xludf.DUMMYFUNCTION("""COMPUTED_VALUE"""),"西餐教室")</f>
        <v>西餐教室</v>
      </c>
      <c r="E13" s="224">
        <f ca="1">IFERROR(__xludf.DUMMYFUNCTION("""COMPUTED_VALUE"""),770)</f>
        <v>770</v>
      </c>
      <c r="F13" s="224" t="str">
        <f ca="1">IFERROR(__xludf.DUMMYFUNCTION("""COMPUTED_VALUE"""),"V")</f>
        <v>V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24" t="str">
        <f ca="1">IFERROR(__xludf.DUMMYFUNCTION("""COMPUTED_VALUE"""),"統測學科")</f>
        <v>統測學科</v>
      </c>
      <c r="B14" s="224" t="str">
        <f ca="1">IFERROR(__xludf.DUMMYFUNCTION("""COMPUTED_VALUE"""),"三")</f>
        <v>三</v>
      </c>
      <c r="C14" s="224"/>
      <c r="D14" s="224" t="str">
        <f ca="1">IFERROR(__xludf.DUMMYFUNCTION("""COMPUTED_VALUE"""),"一般教室")</f>
        <v>一般教室</v>
      </c>
      <c r="E14" s="224">
        <f ca="1">IFERROR(__xludf.DUMMYFUNCTION("""COMPUTED_VALUE"""),920)</f>
        <v>920</v>
      </c>
      <c r="F14" s="224" t="str">
        <f ca="1">IFERROR(__xludf.DUMMYFUNCTION("""COMPUTED_VALUE"""),"V")</f>
        <v>V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25" t="str">
        <f ca="1">IFERROR(__xludf.DUMMYFUNCTION("""COMPUTED_VALUE"""),"視覺傳達設計")</f>
        <v>視覺傳達設計</v>
      </c>
      <c r="B15" s="225" t="str">
        <f ca="1">IFERROR(__xludf.DUMMYFUNCTION("""COMPUTED_VALUE"""),"動一")</f>
        <v>動一</v>
      </c>
      <c r="C15" s="225"/>
      <c r="D15" s="225" t="str">
        <f ca="1">IFERROR(__xludf.DUMMYFUNCTION("""COMPUTED_VALUE"""),"動一甲教室")</f>
        <v>動一甲教室</v>
      </c>
      <c r="E15" s="225">
        <f ca="1">IFERROR(__xludf.DUMMYFUNCTION("""COMPUTED_VALUE"""),300)</f>
        <v>300</v>
      </c>
      <c r="F15" s="225" t="str">
        <f ca="1">IFERROR(__xludf.DUMMYFUNCTION("""COMPUTED_VALUE"""),"V")</f>
        <v>V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25" t="str">
        <f ca="1">IFERROR(__xludf.DUMMYFUNCTION("""COMPUTED_VALUE"""),"繪畫技法表現")</f>
        <v>繪畫技法表現</v>
      </c>
      <c r="B16" s="225" t="str">
        <f ca="1">IFERROR(__xludf.DUMMYFUNCTION("""COMPUTED_VALUE"""),"動一二")</f>
        <v>動一二</v>
      </c>
      <c r="C16" s="225" t="str">
        <f ca="1">IFERROR(__xludf.DUMMYFUNCTION("""COMPUTED_VALUE"""),"林威廷")</f>
        <v>林威廷</v>
      </c>
      <c r="D16" s="225" t="str">
        <f ca="1">IFERROR(__xludf.DUMMYFUNCTION("""COMPUTED_VALUE"""),"電腦教室B603或601")</f>
        <v>電腦教室B603或601</v>
      </c>
      <c r="E16" s="225">
        <f ca="1">IFERROR(__xludf.DUMMYFUNCTION("""COMPUTED_VALUE"""),580)</f>
        <v>580</v>
      </c>
      <c r="F16" s="225" t="str">
        <f ca="1">IFERROR(__xludf.DUMMYFUNCTION("""COMPUTED_VALUE"""),"V")</f>
        <v>V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25" t="str">
        <f ca="1">IFERROR(__xludf.DUMMYFUNCTION("""COMPUTED_VALUE"""),"電腦繪圖")</f>
        <v>電腦繪圖</v>
      </c>
      <c r="B17" s="225" t="str">
        <f ca="1">IFERROR(__xludf.DUMMYFUNCTION("""COMPUTED_VALUE"""),"動一二")</f>
        <v>動一二</v>
      </c>
      <c r="C17" s="225"/>
      <c r="D17" s="225" t="str">
        <f ca="1">IFERROR(__xludf.DUMMYFUNCTION("""COMPUTED_VALUE"""),"電腦教室B603或601")</f>
        <v>電腦教室B603或601</v>
      </c>
      <c r="E17" s="225">
        <f ca="1">IFERROR(__xludf.DUMMYFUNCTION("""COMPUTED_VALUE"""),390)</f>
        <v>390</v>
      </c>
      <c r="F17" s="225" t="str">
        <f ca="1">IFERROR(__xludf.DUMMYFUNCTION("""COMPUTED_VALUE"""),"V")</f>
        <v>V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25" t="str">
        <f ca="1">IFERROR(__xludf.DUMMYFUNCTION("""COMPUTED_VALUE"""),"遊戲程式")</f>
        <v>遊戲程式</v>
      </c>
      <c r="B18" s="225" t="str">
        <f ca="1">IFERROR(__xludf.DUMMYFUNCTION("""COMPUTED_VALUE"""),"動二")</f>
        <v>動二</v>
      </c>
      <c r="C18" s="225"/>
      <c r="D18" s="225" t="str">
        <f ca="1">IFERROR(__xludf.DUMMYFUNCTION("""COMPUTED_VALUE"""),"電腦教室B601")</f>
        <v>電腦教室B601</v>
      </c>
      <c r="E18" s="225">
        <f ca="1">IFERROR(__xludf.DUMMYFUNCTION("""COMPUTED_VALUE"""),600)</f>
        <v>600</v>
      </c>
      <c r="F18" s="225" t="str">
        <f ca="1">IFERROR(__xludf.DUMMYFUNCTION("""COMPUTED_VALUE"""),"X")</f>
        <v>X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25" t="str">
        <f ca="1">IFERROR(__xludf.DUMMYFUNCTION("""COMPUTED_VALUE"""),"專題製作")</f>
        <v>專題製作</v>
      </c>
      <c r="B19" s="225" t="str">
        <f ca="1">IFERROR(__xludf.DUMMYFUNCTION("""COMPUTED_VALUE"""),"動三")</f>
        <v>動三</v>
      </c>
      <c r="C19" s="225"/>
      <c r="D19" s="225" t="str">
        <f ca="1">IFERROR(__xludf.DUMMYFUNCTION("""COMPUTED_VALUE"""),"電腦教室B601")</f>
        <v>電腦教室B601</v>
      </c>
      <c r="E19" s="225">
        <f ca="1">IFERROR(__xludf.DUMMYFUNCTION("""COMPUTED_VALUE"""),300)</f>
        <v>300</v>
      </c>
      <c r="F19" s="225" t="str">
        <f ca="1">IFERROR(__xludf.DUMMYFUNCTION("""COMPUTED_VALUE"""),"V")</f>
        <v>V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25" t="str">
        <f ca="1">IFERROR(__xludf.DUMMYFUNCTION("""COMPUTED_VALUE"""),"專一、二")</f>
        <v>專一、二</v>
      </c>
      <c r="B20" s="225" t="str">
        <f ca="1">IFERROR(__xludf.DUMMYFUNCTION("""COMPUTED_VALUE"""),"動三")</f>
        <v>動三</v>
      </c>
      <c r="C20" s="225" t="str">
        <f ca="1">IFERROR(__xludf.DUMMYFUNCTION("""COMPUTED_VALUE"""),"林威廷")</f>
        <v>林威廷</v>
      </c>
      <c r="D20" s="225" t="str">
        <f ca="1">IFERROR(__xludf.DUMMYFUNCTION("""COMPUTED_VALUE"""),"電腦教室B603")</f>
        <v>電腦教室B603</v>
      </c>
      <c r="E20" s="225">
        <f ca="1">IFERROR(__xludf.DUMMYFUNCTION("""COMPUTED_VALUE"""),1000)</f>
        <v>1000</v>
      </c>
      <c r="F20" s="225" t="str">
        <f ca="1">IFERROR(__xludf.DUMMYFUNCTION("""COMPUTED_VALUE"""),"V")</f>
        <v>V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26" t="str">
        <f ca="1">IFERROR(__xludf.DUMMYFUNCTION("""COMPUTED_VALUE"""),"電腦硬體裝修")</f>
        <v>電腦硬體裝修</v>
      </c>
      <c r="B21" s="226" t="str">
        <f ca="1">IFERROR(__xludf.DUMMYFUNCTION("""COMPUTED_VALUE"""),"電訊一")</f>
        <v>電訊一</v>
      </c>
      <c r="C21" s="226"/>
      <c r="D21" s="226" t="str">
        <f ca="1">IFERROR(__xludf.DUMMYFUNCTION("""COMPUTED_VALUE"""),"電腦教室B602")</f>
        <v>電腦教室B602</v>
      </c>
      <c r="E21" s="226">
        <f ca="1">IFERROR(__xludf.DUMMYFUNCTION("""COMPUTED_VALUE"""),700)</f>
        <v>700</v>
      </c>
      <c r="F21" s="226" t="str">
        <f ca="1">IFERROR(__xludf.DUMMYFUNCTION("""COMPUTED_VALUE"""),"V")</f>
        <v>V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26" t="str">
        <f ca="1">IFERROR(__xludf.DUMMYFUNCTION("""COMPUTED_VALUE"""),"程式語言")</f>
        <v>程式語言</v>
      </c>
      <c r="B22" s="226" t="str">
        <f ca="1">IFERROR(__xludf.DUMMYFUNCTION("""COMPUTED_VALUE"""),"電訊一")</f>
        <v>電訊一</v>
      </c>
      <c r="C22" s="226"/>
      <c r="D22" s="226" t="str">
        <f ca="1">IFERROR(__xludf.DUMMYFUNCTION("""COMPUTED_VALUE"""),"電腦教室B604")</f>
        <v>電腦教室B604</v>
      </c>
      <c r="E22" s="226">
        <f ca="1">IFERROR(__xludf.DUMMYFUNCTION("""COMPUTED_VALUE"""),360)</f>
        <v>360</v>
      </c>
      <c r="F22" s="226" t="str">
        <f ca="1">IFERROR(__xludf.DUMMYFUNCTION("""COMPUTED_VALUE"""),"V")</f>
        <v>V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26" t="str">
        <f ca="1">IFERROR(__xludf.DUMMYFUNCTION("""COMPUTED_VALUE"""),"工業電子零件認識與工具使用技巧")</f>
        <v>工業電子零件認識與工具使用技巧</v>
      </c>
      <c r="B23" s="226" t="str">
        <f ca="1">IFERROR(__xludf.DUMMYFUNCTION("""COMPUTED_VALUE"""),"電訊二")</f>
        <v>電訊二</v>
      </c>
      <c r="C23" s="226"/>
      <c r="D23" s="226" t="str">
        <f ca="1">IFERROR(__xludf.DUMMYFUNCTION("""COMPUTED_VALUE"""),"電子工廠一")</f>
        <v>電子工廠一</v>
      </c>
      <c r="E23" s="226">
        <f ca="1">IFERROR(__xludf.DUMMYFUNCTION("""COMPUTED_VALUE"""),660)</f>
        <v>660</v>
      </c>
      <c r="F23" s="226" t="str">
        <f ca="1">IFERROR(__xludf.DUMMYFUNCTION("""COMPUTED_VALUE"""),"V")</f>
        <v>V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26" t="str">
        <f ca="1">IFERROR(__xludf.DUMMYFUNCTION("""COMPUTED_VALUE"""),"機甲大師、空中機器人基礎練習")</f>
        <v>機甲大師、空中機器人基礎練習</v>
      </c>
      <c r="B24" s="226" t="str">
        <f ca="1">IFERROR(__xludf.DUMMYFUNCTION("""COMPUTED_VALUE"""),"電訊二")</f>
        <v>電訊二</v>
      </c>
      <c r="C24" s="226" t="str">
        <f ca="1">IFERROR(__xludf.DUMMYFUNCTION("""COMPUTED_VALUE"""),"科大老師")</f>
        <v>科大老師</v>
      </c>
      <c r="D24" s="226" t="str">
        <f ca="1">IFERROR(__xludf.DUMMYFUNCTION("""COMPUTED_VALUE"""),"資訊工廠二")</f>
        <v>資訊工廠二</v>
      </c>
      <c r="E24" s="226">
        <f ca="1">IFERROR(__xludf.DUMMYFUNCTION("""COMPUTED_VALUE"""),500)</f>
        <v>500</v>
      </c>
      <c r="F24" s="226" t="str">
        <f ca="1">IFERROR(__xludf.DUMMYFUNCTION("""COMPUTED_VALUE"""),"X")</f>
        <v>X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26" t="str">
        <f ca="1">IFERROR(__xludf.DUMMYFUNCTION("""COMPUTED_VALUE"""),"專業科目菁英加強班")</f>
        <v>專業科目菁英加強班</v>
      </c>
      <c r="B25" s="226" t="str">
        <f ca="1">IFERROR(__xludf.DUMMYFUNCTION("""COMPUTED_VALUE"""),"電訊三")</f>
        <v>電訊三</v>
      </c>
      <c r="C25" s="226" t="str">
        <f ca="1">IFERROR(__xludf.DUMMYFUNCTION("""COMPUTED_VALUE"""),"張學龍/吳輝宗")</f>
        <v>張學龍/吳輝宗</v>
      </c>
      <c r="D25" s="226" t="str">
        <f ca="1">IFERROR(__xludf.DUMMYFUNCTION("""COMPUTED_VALUE"""),"資三甲教室")</f>
        <v>資三甲教室</v>
      </c>
      <c r="E25" s="226">
        <f ca="1">IFERROR(__xludf.DUMMYFUNCTION("""COMPUTED_VALUE"""),1220)</f>
        <v>1220</v>
      </c>
      <c r="F25" s="226" t="str">
        <f ca="1">IFERROR(__xludf.DUMMYFUNCTION("""COMPUTED_VALUE"""),"V")</f>
        <v>V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27"/>
      <c r="B26" s="227"/>
      <c r="C26" s="227"/>
      <c r="D26" s="227"/>
      <c r="E26" s="227"/>
      <c r="F26" s="2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28" t="str">
        <f ca="1">IFERROR(__xludf.DUMMYFUNCTION("""COMPUTED_VALUE"""),"請任課老師上課前派員至教務處拿取寒輔日誌，並確實填寫內容，再於課後交回教務處")</f>
        <v>請任課老師上課前派員至教務處拿取寒輔日誌，並確實填寫內容，再於課後交回教務處</v>
      </c>
      <c r="B27" s="229"/>
      <c r="C27" s="229"/>
      <c r="D27" s="229"/>
      <c r="E27" s="229"/>
      <c r="F27" s="22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2"/>
      <c r="B37" s="2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2"/>
      <c r="B38" s="2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2"/>
      <c r="B39" s="2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2"/>
      <c r="B40" s="2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2"/>
      <c r="B41" s="2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2"/>
      <c r="B42" s="2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2"/>
      <c r="B43" s="2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2"/>
      <c r="B44" s="2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2"/>
      <c r="B45" s="2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2"/>
      <c r="B46" s="2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2"/>
      <c r="B47" s="2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2"/>
      <c r="B48" s="2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2"/>
      <c r="B49" s="2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2"/>
      <c r="B50" s="2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2"/>
      <c r="B51" s="2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2"/>
      <c r="B52" s="2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2"/>
      <c r="B53" s="2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2"/>
      <c r="B54" s="2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2"/>
      <c r="B55" s="2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2"/>
      <c r="B56" s="2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2"/>
      <c r="B57" s="2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2"/>
      <c r="B58" s="2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2"/>
      <c r="B59" s="2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2"/>
      <c r="B60" s="2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2"/>
      <c r="B61" s="2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2"/>
      <c r="B62" s="2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2"/>
      <c r="B63" s="2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2"/>
      <c r="B64" s="2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2"/>
      <c r="B65" s="2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2"/>
      <c r="B66" s="2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2"/>
      <c r="B67" s="2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2"/>
      <c r="B68" s="2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2"/>
      <c r="B69" s="2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2"/>
      <c r="B70" s="2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2"/>
      <c r="B71" s="2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2"/>
      <c r="B72" s="2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2"/>
      <c r="B73" s="2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2"/>
      <c r="B74" s="2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2"/>
      <c r="B75" s="2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2"/>
      <c r="B76" s="2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2"/>
      <c r="B77" s="2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2"/>
      <c r="B78" s="2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2"/>
      <c r="B79" s="2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2"/>
      <c r="B80" s="2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2"/>
      <c r="B81" s="2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2"/>
      <c r="B82" s="2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2"/>
      <c r="B83" s="2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2"/>
      <c r="B84" s="2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2"/>
      <c r="B85" s="2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2"/>
      <c r="B86" s="2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2"/>
      <c r="B87" s="2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2"/>
      <c r="B88" s="2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2"/>
      <c r="B89" s="2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2"/>
      <c r="B90" s="2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2"/>
      <c r="B91" s="2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2"/>
      <c r="B92" s="2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2"/>
      <c r="B93" s="2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2"/>
      <c r="B94" s="2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2"/>
      <c r="B95" s="2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2"/>
      <c r="B96" s="2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2"/>
      <c r="B97" s="2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2"/>
      <c r="B98" s="2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2"/>
      <c r="B99" s="2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2"/>
      <c r="B938" s="2"/>
      <c r="C938" s="2"/>
      <c r="D938" s="2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2"/>
      <c r="B939" s="2"/>
      <c r="C939" s="2"/>
      <c r="D939" s="2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2"/>
      <c r="B940" s="2"/>
      <c r="C940" s="2"/>
      <c r="D940" s="2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2"/>
      <c r="B941" s="2"/>
      <c r="C941" s="2"/>
      <c r="D941" s="2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2"/>
      <c r="B942" s="2"/>
      <c r="C942" s="2"/>
      <c r="D942" s="2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2"/>
      <c r="B943" s="2"/>
      <c r="C943" s="2"/>
      <c r="D943" s="2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2"/>
      <c r="B944" s="2"/>
      <c r="C944" s="2"/>
      <c r="D944" s="2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2"/>
      <c r="B945" s="2"/>
      <c r="C945" s="2"/>
      <c r="D945" s="2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2"/>
      <c r="B946" s="2"/>
      <c r="C946" s="2"/>
      <c r="D946" s="2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2"/>
      <c r="B947" s="2"/>
      <c r="C947" s="2"/>
      <c r="D947" s="2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2"/>
      <c r="B948" s="2"/>
      <c r="C948" s="2"/>
      <c r="D948" s="2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2"/>
      <c r="B949" s="2"/>
      <c r="C949" s="2"/>
      <c r="D949" s="2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2"/>
      <c r="B950" s="2"/>
      <c r="C950" s="2"/>
      <c r="D950" s="2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2"/>
      <c r="B951" s="2"/>
      <c r="C951" s="2"/>
      <c r="D951" s="2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2"/>
      <c r="B952" s="2"/>
      <c r="C952" s="2"/>
      <c r="D952" s="2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2"/>
      <c r="B953" s="2"/>
      <c r="C953" s="2"/>
      <c r="D953" s="2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2"/>
      <c r="B954" s="2"/>
      <c r="C954" s="2"/>
      <c r="D954" s="2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2"/>
      <c r="B955" s="2"/>
      <c r="C955" s="2"/>
      <c r="D955" s="2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2"/>
      <c r="B956" s="2"/>
      <c r="C956" s="2"/>
      <c r="D956" s="2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2"/>
      <c r="B957" s="2"/>
      <c r="C957" s="2"/>
      <c r="D957" s="2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2"/>
      <c r="B958" s="2"/>
      <c r="C958" s="2"/>
      <c r="D958" s="2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2"/>
      <c r="B959" s="2"/>
      <c r="C959" s="2"/>
      <c r="D959" s="2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2"/>
      <c r="B960" s="2"/>
      <c r="C960" s="2"/>
      <c r="D960" s="2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2"/>
      <c r="B961" s="2"/>
      <c r="C961" s="2"/>
      <c r="D961" s="2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2"/>
      <c r="B962" s="2"/>
      <c r="C962" s="2"/>
      <c r="D962" s="2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2"/>
      <c r="B963" s="2"/>
      <c r="C963" s="2"/>
      <c r="D963" s="2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2"/>
      <c r="B964" s="2"/>
      <c r="C964" s="2"/>
      <c r="D964" s="2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2"/>
      <c r="B965" s="2"/>
      <c r="C965" s="2"/>
      <c r="D965" s="2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2"/>
      <c r="B966" s="2"/>
      <c r="C966" s="2"/>
      <c r="D966" s="2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2"/>
      <c r="B967" s="2"/>
      <c r="C967" s="2"/>
      <c r="D967" s="2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2"/>
      <c r="B968" s="2"/>
      <c r="C968" s="2"/>
      <c r="D968" s="2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2"/>
      <c r="B969" s="2"/>
      <c r="C969" s="2"/>
      <c r="D969" s="2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2"/>
      <c r="B970" s="2"/>
      <c r="C970" s="2"/>
      <c r="D970" s="2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2"/>
      <c r="B971" s="2"/>
      <c r="C971" s="2"/>
      <c r="D971" s="2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2"/>
      <c r="B972" s="2"/>
      <c r="C972" s="2"/>
      <c r="D972" s="2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2"/>
      <c r="B973" s="2"/>
      <c r="C973" s="2"/>
      <c r="D973" s="2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2"/>
      <c r="B974" s="2"/>
      <c r="C974" s="2"/>
      <c r="D974" s="2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2"/>
      <c r="B975" s="2"/>
      <c r="C975" s="2"/>
      <c r="D975" s="2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2"/>
      <c r="B976" s="2"/>
      <c r="C976" s="2"/>
      <c r="D976" s="2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2"/>
      <c r="B977" s="2"/>
      <c r="C977" s="2"/>
      <c r="D977" s="2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2"/>
      <c r="B978" s="2"/>
      <c r="C978" s="2"/>
      <c r="D978" s="2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2"/>
      <c r="B979" s="2"/>
      <c r="C979" s="2"/>
      <c r="D979" s="2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2"/>
      <c r="B980" s="2"/>
      <c r="C980" s="2"/>
      <c r="D980" s="2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2"/>
      <c r="B981" s="2"/>
      <c r="C981" s="2"/>
      <c r="D981" s="2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2"/>
      <c r="B982" s="2"/>
      <c r="C982" s="2"/>
      <c r="D982" s="2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2"/>
      <c r="B983" s="2"/>
      <c r="C983" s="2"/>
      <c r="D983" s="2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2"/>
      <c r="B984" s="2"/>
      <c r="C984" s="2"/>
      <c r="D984" s="2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2"/>
      <c r="B985" s="2"/>
      <c r="C985" s="2"/>
      <c r="D985" s="2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2"/>
      <c r="B986" s="2"/>
      <c r="C986" s="2"/>
      <c r="D986" s="2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2"/>
      <c r="B987" s="2"/>
      <c r="C987" s="2"/>
      <c r="D987" s="2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2"/>
      <c r="B988" s="2"/>
      <c r="C988" s="2"/>
      <c r="D988" s="2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2"/>
      <c r="B989" s="2"/>
      <c r="C989" s="2"/>
      <c r="D989" s="2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2"/>
      <c r="B990" s="2"/>
      <c r="C990" s="2"/>
      <c r="D990" s="2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2"/>
      <c r="B991" s="2"/>
      <c r="C991" s="2"/>
      <c r="D991" s="2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2"/>
      <c r="B992" s="2"/>
      <c r="C992" s="2"/>
      <c r="D992" s="2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2"/>
      <c r="B993" s="2"/>
      <c r="C993" s="2"/>
      <c r="D993" s="2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2"/>
      <c r="B994" s="2"/>
      <c r="C994" s="2"/>
      <c r="D994" s="2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2"/>
      <c r="B995" s="2"/>
      <c r="C995" s="2"/>
      <c r="D995" s="2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2"/>
      <c r="B996" s="2"/>
      <c r="C996" s="2"/>
      <c r="D996" s="2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2"/>
      <c r="B997" s="2"/>
      <c r="C997" s="2"/>
      <c r="D997" s="2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2"/>
      <c r="B998" s="2"/>
      <c r="C998" s="2"/>
      <c r="D998" s="2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2"/>
      <c r="B999" s="2"/>
      <c r="C999" s="2"/>
      <c r="D999" s="2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2"/>
      <c r="B1000" s="2"/>
      <c r="C1000" s="2"/>
      <c r="D1000" s="2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2"/>
      <c r="B1001" s="2"/>
      <c r="C1001" s="2"/>
      <c r="D1001" s="2"/>
      <c r="E1001" s="2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A27:F27"/>
    <mergeCell ref="A1:F1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18"/>
  <sheetViews>
    <sheetView workbookViewId="0">
      <selection activeCell="N68" sqref="N68"/>
    </sheetView>
  </sheetViews>
  <sheetFormatPr defaultColWidth="14.42578125" defaultRowHeight="15.75" customHeight="1"/>
  <cols>
    <col min="1" max="16384" width="14.42578125" style="4"/>
  </cols>
  <sheetData>
    <row r="1" spans="1:11" ht="15.75" customHeight="1">
      <c r="A1" s="274" t="s">
        <v>1</v>
      </c>
      <c r="B1" s="275"/>
      <c r="C1" s="275"/>
      <c r="D1" s="275"/>
      <c r="E1" s="275"/>
      <c r="F1" s="275"/>
      <c r="G1" s="275"/>
      <c r="H1" s="275"/>
      <c r="I1" s="275"/>
      <c r="J1" s="275"/>
      <c r="K1" s="276"/>
    </row>
    <row r="2" spans="1:11" ht="14.25">
      <c r="A2" s="277" t="s">
        <v>2</v>
      </c>
      <c r="B2" s="247" t="s">
        <v>3</v>
      </c>
      <c r="C2" s="248"/>
      <c r="D2" s="248"/>
      <c r="E2" s="248"/>
      <c r="F2" s="249"/>
      <c r="G2" s="252" t="s">
        <v>4</v>
      </c>
      <c r="H2" s="248"/>
      <c r="I2" s="248"/>
      <c r="J2" s="248"/>
      <c r="K2" s="278"/>
    </row>
    <row r="3" spans="1:11" ht="14.25">
      <c r="A3" s="259"/>
      <c r="B3" s="250"/>
      <c r="C3" s="251"/>
      <c r="D3" s="251"/>
      <c r="E3" s="251"/>
      <c r="F3" s="235"/>
      <c r="G3" s="250"/>
      <c r="H3" s="251"/>
      <c r="I3" s="251"/>
      <c r="J3" s="251"/>
      <c r="K3" s="257"/>
    </row>
    <row r="4" spans="1:11" ht="15.75" customHeight="1">
      <c r="A4" s="5" t="s">
        <v>5</v>
      </c>
      <c r="B4" s="255" t="s">
        <v>6</v>
      </c>
      <c r="C4" s="248"/>
      <c r="D4" s="248"/>
      <c r="E4" s="248"/>
      <c r="F4" s="249"/>
      <c r="G4" s="255" t="s">
        <v>7</v>
      </c>
      <c r="H4" s="248"/>
      <c r="I4" s="248"/>
      <c r="J4" s="248"/>
      <c r="K4" s="249"/>
    </row>
    <row r="5" spans="1:11" ht="15.75" customHeight="1">
      <c r="A5" s="6" t="s">
        <v>8</v>
      </c>
      <c r="B5" s="7" t="s">
        <v>9</v>
      </c>
      <c r="C5" s="8" t="s">
        <v>10</v>
      </c>
      <c r="D5" s="7" t="s">
        <v>11</v>
      </c>
      <c r="E5" s="8" t="s">
        <v>12</v>
      </c>
      <c r="F5" s="8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9" t="s">
        <v>18</v>
      </c>
    </row>
    <row r="6" spans="1:11" ht="15.75" customHeight="1">
      <c r="A6" s="10">
        <v>1</v>
      </c>
      <c r="B6" s="267" t="s">
        <v>19</v>
      </c>
      <c r="C6" s="11"/>
      <c r="D6" s="12"/>
      <c r="E6" s="267" t="s">
        <v>19</v>
      </c>
      <c r="F6" s="273" t="s">
        <v>19</v>
      </c>
      <c r="G6" s="13"/>
      <c r="H6" s="266" t="s">
        <v>19</v>
      </c>
      <c r="I6" s="14"/>
      <c r="J6" s="15"/>
      <c r="K6" s="16"/>
    </row>
    <row r="7" spans="1:11" ht="15.75" customHeight="1">
      <c r="A7" s="10">
        <v>2</v>
      </c>
      <c r="B7" s="268"/>
      <c r="C7" s="11"/>
      <c r="D7" s="12"/>
      <c r="E7" s="268"/>
      <c r="F7" s="234"/>
      <c r="G7" s="13"/>
      <c r="H7" s="237"/>
      <c r="I7" s="14"/>
      <c r="J7" s="15"/>
      <c r="K7" s="16"/>
    </row>
    <row r="8" spans="1:11" ht="15.75" customHeight="1">
      <c r="A8" s="10">
        <v>3</v>
      </c>
      <c r="B8" s="268"/>
      <c r="C8" s="11"/>
      <c r="D8" s="12"/>
      <c r="E8" s="268"/>
      <c r="F8" s="234"/>
      <c r="G8" s="13"/>
      <c r="H8" s="237"/>
      <c r="I8" s="14"/>
      <c r="J8" s="15"/>
      <c r="K8" s="16"/>
    </row>
    <row r="9" spans="1:11" ht="15.75" customHeight="1">
      <c r="A9" s="10">
        <v>4</v>
      </c>
      <c r="B9" s="269"/>
      <c r="C9" s="11"/>
      <c r="D9" s="12"/>
      <c r="E9" s="269"/>
      <c r="F9" s="235"/>
      <c r="G9" s="13"/>
      <c r="H9" s="237"/>
      <c r="I9" s="14"/>
      <c r="J9" s="15"/>
      <c r="K9" s="16"/>
    </row>
    <row r="10" spans="1:11" ht="15.75" customHeight="1">
      <c r="A10" s="10">
        <v>5</v>
      </c>
      <c r="B10" s="17"/>
      <c r="C10" s="15"/>
      <c r="D10" s="15"/>
      <c r="E10" s="18"/>
      <c r="F10" s="19"/>
      <c r="G10" s="17"/>
      <c r="H10" s="20"/>
      <c r="I10" s="20"/>
      <c r="J10" s="20"/>
      <c r="K10" s="21"/>
    </row>
    <row r="11" spans="1:11" ht="15.75" customHeight="1">
      <c r="A11" s="10">
        <v>6</v>
      </c>
      <c r="B11" s="17"/>
      <c r="C11" s="20"/>
      <c r="D11" s="20"/>
      <c r="E11" s="20"/>
      <c r="F11" s="21"/>
      <c r="G11" s="17"/>
      <c r="H11" s="20"/>
      <c r="I11" s="20"/>
      <c r="J11" s="20"/>
      <c r="K11" s="21"/>
    </row>
    <row r="12" spans="1:11" ht="15.75" customHeight="1">
      <c r="A12" s="10">
        <v>7</v>
      </c>
      <c r="B12" s="17"/>
      <c r="C12" s="20"/>
      <c r="D12" s="20"/>
      <c r="E12" s="20"/>
      <c r="F12" s="21"/>
      <c r="G12" s="17"/>
      <c r="H12" s="20"/>
      <c r="I12" s="20"/>
      <c r="J12" s="20"/>
      <c r="K12" s="21"/>
    </row>
    <row r="13" spans="1:11" ht="15.75" customHeight="1">
      <c r="A13" s="22">
        <v>8</v>
      </c>
      <c r="B13" s="23"/>
      <c r="C13" s="24"/>
      <c r="D13" s="24"/>
      <c r="E13" s="24"/>
      <c r="F13" s="25"/>
      <c r="G13" s="23"/>
      <c r="H13" s="24"/>
      <c r="I13" s="24"/>
      <c r="J13" s="24"/>
      <c r="K13" s="25"/>
    </row>
    <row r="14" spans="1:11" ht="15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4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ht="15.75" customHeight="1">
      <c r="A16" s="270" t="s">
        <v>20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ht="14.25">
      <c r="A17" s="245" t="s">
        <v>2</v>
      </c>
      <c r="B17" s="247" t="s">
        <v>3</v>
      </c>
      <c r="C17" s="248"/>
      <c r="D17" s="248"/>
      <c r="E17" s="248"/>
      <c r="F17" s="249"/>
      <c r="G17" s="252" t="s">
        <v>4</v>
      </c>
      <c r="H17" s="248"/>
      <c r="I17" s="248"/>
      <c r="J17" s="248"/>
      <c r="K17" s="253"/>
    </row>
    <row r="18" spans="1:11" ht="14.25">
      <c r="A18" s="246"/>
      <c r="B18" s="250"/>
      <c r="C18" s="251"/>
      <c r="D18" s="251"/>
      <c r="E18" s="251"/>
      <c r="F18" s="235"/>
      <c r="G18" s="250"/>
      <c r="H18" s="251"/>
      <c r="I18" s="251"/>
      <c r="J18" s="251"/>
      <c r="K18" s="254"/>
    </row>
    <row r="19" spans="1:11" ht="15.75" customHeight="1">
      <c r="A19" s="28" t="s">
        <v>5</v>
      </c>
      <c r="B19" s="255" t="s">
        <v>6</v>
      </c>
      <c r="C19" s="248"/>
      <c r="D19" s="248"/>
      <c r="E19" s="248"/>
      <c r="F19" s="249"/>
      <c r="G19" s="255" t="s">
        <v>7</v>
      </c>
      <c r="H19" s="248"/>
      <c r="I19" s="248"/>
      <c r="J19" s="248"/>
      <c r="K19" s="253"/>
    </row>
    <row r="20" spans="1:11" ht="15.75" customHeight="1">
      <c r="A20" s="29" t="s">
        <v>8</v>
      </c>
      <c r="B20" s="30" t="s">
        <v>9</v>
      </c>
      <c r="C20" s="31" t="s">
        <v>10</v>
      </c>
      <c r="D20" s="5" t="s">
        <v>11</v>
      </c>
      <c r="E20" s="31" t="s">
        <v>12</v>
      </c>
      <c r="F20" s="31" t="s">
        <v>13</v>
      </c>
      <c r="G20" s="9" t="s">
        <v>14</v>
      </c>
      <c r="H20" s="9" t="s">
        <v>15</v>
      </c>
      <c r="I20" s="9" t="s">
        <v>16</v>
      </c>
      <c r="J20" s="9" t="s">
        <v>17</v>
      </c>
      <c r="K20" s="32" t="s">
        <v>18</v>
      </c>
    </row>
    <row r="21" spans="1:11" ht="15.75" customHeight="1">
      <c r="A21" s="33">
        <v>1</v>
      </c>
      <c r="B21" s="11"/>
      <c r="C21" s="11"/>
      <c r="D21" s="12"/>
      <c r="E21" s="11"/>
      <c r="F21" s="11"/>
      <c r="G21" s="13"/>
      <c r="H21" s="13"/>
      <c r="I21" s="267" t="s">
        <v>19</v>
      </c>
      <c r="J21" s="267" t="s">
        <v>19</v>
      </c>
      <c r="K21" s="34"/>
    </row>
    <row r="22" spans="1:11" ht="15.75" customHeight="1">
      <c r="A22" s="33">
        <v>2</v>
      </c>
      <c r="B22" s="11"/>
      <c r="C22" s="11"/>
      <c r="D22" s="12"/>
      <c r="E22" s="11"/>
      <c r="F22" s="11"/>
      <c r="G22" s="13"/>
      <c r="H22" s="13"/>
      <c r="I22" s="268"/>
      <c r="J22" s="268"/>
      <c r="K22" s="34"/>
    </row>
    <row r="23" spans="1:11" ht="15.75" customHeight="1">
      <c r="A23" s="33">
        <v>3</v>
      </c>
      <c r="B23" s="11"/>
      <c r="C23" s="11"/>
      <c r="D23" s="12"/>
      <c r="E23" s="11"/>
      <c r="F23" s="11"/>
      <c r="G23" s="13"/>
      <c r="H23" s="13"/>
      <c r="I23" s="268"/>
      <c r="J23" s="268"/>
      <c r="K23" s="34"/>
    </row>
    <row r="24" spans="1:11" ht="15.75" customHeight="1">
      <c r="A24" s="33">
        <v>4</v>
      </c>
      <c r="B24" s="11"/>
      <c r="C24" s="11"/>
      <c r="D24" s="12"/>
      <c r="E24" s="11"/>
      <c r="F24" s="11"/>
      <c r="G24" s="13"/>
      <c r="H24" s="13"/>
      <c r="I24" s="269"/>
      <c r="J24" s="269"/>
      <c r="K24" s="34"/>
    </row>
    <row r="25" spans="1:11" ht="15.75" customHeight="1">
      <c r="A25" s="33">
        <v>5</v>
      </c>
      <c r="B25" s="15"/>
      <c r="C25" s="15"/>
      <c r="D25" s="15"/>
      <c r="E25" s="15"/>
      <c r="F25" s="15"/>
      <c r="G25" s="13"/>
      <c r="H25" s="13"/>
      <c r="I25" s="20"/>
      <c r="J25" s="20"/>
      <c r="K25" s="35"/>
    </row>
    <row r="26" spans="1:11" ht="15.75" customHeight="1">
      <c r="A26" s="33">
        <v>6</v>
      </c>
      <c r="B26" s="20"/>
      <c r="C26" s="20"/>
      <c r="D26" s="20"/>
      <c r="E26" s="20"/>
      <c r="F26" s="20"/>
      <c r="G26" s="36"/>
      <c r="H26" s="20"/>
      <c r="I26" s="20"/>
      <c r="J26" s="20"/>
      <c r="K26" s="35"/>
    </row>
    <row r="27" spans="1:11" ht="15.75" customHeight="1">
      <c r="A27" s="33">
        <v>7</v>
      </c>
      <c r="B27" s="20"/>
      <c r="C27" s="20"/>
      <c r="D27" s="20"/>
      <c r="E27" s="20"/>
      <c r="F27" s="20"/>
      <c r="G27" s="36"/>
      <c r="H27" s="20"/>
      <c r="I27" s="20"/>
      <c r="J27" s="20"/>
      <c r="K27" s="35"/>
    </row>
    <row r="28" spans="1:11" ht="15.75" customHeight="1">
      <c r="A28" s="37">
        <v>8</v>
      </c>
      <c r="B28" s="38"/>
      <c r="C28" s="38"/>
      <c r="D28" s="38"/>
      <c r="E28" s="38"/>
      <c r="F28" s="38"/>
      <c r="G28" s="39"/>
      <c r="H28" s="38"/>
      <c r="I28" s="38"/>
      <c r="J28" s="38"/>
      <c r="K28" s="40"/>
    </row>
    <row r="29" spans="1:11" ht="14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14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ht="15.75" customHeight="1">
      <c r="A31" s="270" t="s">
        <v>21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2"/>
    </row>
    <row r="32" spans="1:11" ht="14.25">
      <c r="A32" s="245" t="s">
        <v>2</v>
      </c>
      <c r="B32" s="247" t="s">
        <v>3</v>
      </c>
      <c r="C32" s="248"/>
      <c r="D32" s="248"/>
      <c r="E32" s="248"/>
      <c r="F32" s="249"/>
      <c r="G32" s="252" t="s">
        <v>4</v>
      </c>
      <c r="H32" s="248"/>
      <c r="I32" s="248"/>
      <c r="J32" s="248"/>
      <c r="K32" s="253"/>
    </row>
    <row r="33" spans="1:11" ht="14.25">
      <c r="A33" s="246"/>
      <c r="B33" s="250"/>
      <c r="C33" s="251"/>
      <c r="D33" s="251"/>
      <c r="E33" s="251"/>
      <c r="F33" s="235"/>
      <c r="G33" s="250"/>
      <c r="H33" s="251"/>
      <c r="I33" s="251"/>
      <c r="J33" s="251"/>
      <c r="K33" s="254"/>
    </row>
    <row r="34" spans="1:11" ht="15.75" customHeight="1">
      <c r="A34" s="28" t="s">
        <v>5</v>
      </c>
      <c r="B34" s="255" t="s">
        <v>6</v>
      </c>
      <c r="C34" s="248"/>
      <c r="D34" s="248"/>
      <c r="E34" s="248"/>
      <c r="F34" s="249"/>
      <c r="G34" s="255" t="s">
        <v>7</v>
      </c>
      <c r="H34" s="248"/>
      <c r="I34" s="248"/>
      <c r="J34" s="248"/>
      <c r="K34" s="253"/>
    </row>
    <row r="35" spans="1:11" ht="15.75" customHeight="1">
      <c r="A35" s="29" t="s">
        <v>8</v>
      </c>
      <c r="B35" s="41" t="s">
        <v>9</v>
      </c>
      <c r="C35" s="31" t="s">
        <v>10</v>
      </c>
      <c r="D35" s="5" t="s">
        <v>11</v>
      </c>
      <c r="E35" s="31" t="s">
        <v>12</v>
      </c>
      <c r="F35" s="31" t="s">
        <v>13</v>
      </c>
      <c r="G35" s="9" t="s">
        <v>14</v>
      </c>
      <c r="H35" s="9" t="s">
        <v>15</v>
      </c>
      <c r="I35" s="9" t="s">
        <v>16</v>
      </c>
      <c r="J35" s="9" t="s">
        <v>17</v>
      </c>
      <c r="K35" s="32" t="s">
        <v>18</v>
      </c>
    </row>
    <row r="36" spans="1:11" ht="15.75" customHeight="1">
      <c r="A36" s="33">
        <v>1</v>
      </c>
      <c r="B36" s="266" t="s">
        <v>22</v>
      </c>
      <c r="C36" s="42"/>
      <c r="D36" s="12"/>
      <c r="E36" s="267" t="s">
        <v>22</v>
      </c>
      <c r="F36" s="11"/>
      <c r="G36" s="13"/>
      <c r="H36" s="13"/>
      <c r="I36" s="267" t="s">
        <v>22</v>
      </c>
      <c r="J36" s="267" t="s">
        <v>22</v>
      </c>
      <c r="K36" s="34"/>
    </row>
    <row r="37" spans="1:11" ht="15">
      <c r="A37" s="33">
        <v>2</v>
      </c>
      <c r="B37" s="237"/>
      <c r="C37" s="42"/>
      <c r="D37" s="12"/>
      <c r="E37" s="268"/>
      <c r="F37" s="11"/>
      <c r="G37" s="13"/>
      <c r="H37" s="13"/>
      <c r="I37" s="268"/>
      <c r="J37" s="268"/>
      <c r="K37" s="34"/>
    </row>
    <row r="38" spans="1:11" ht="15">
      <c r="A38" s="33">
        <v>3</v>
      </c>
      <c r="B38" s="237"/>
      <c r="C38" s="42"/>
      <c r="D38" s="12"/>
      <c r="E38" s="268"/>
      <c r="F38" s="11"/>
      <c r="G38" s="13"/>
      <c r="H38" s="13"/>
      <c r="I38" s="268"/>
      <c r="J38" s="268"/>
      <c r="K38" s="34"/>
    </row>
    <row r="39" spans="1:11" ht="15">
      <c r="A39" s="33">
        <v>4</v>
      </c>
      <c r="B39" s="237"/>
      <c r="C39" s="42"/>
      <c r="D39" s="12"/>
      <c r="E39" s="269"/>
      <c r="F39" s="11"/>
      <c r="G39" s="13"/>
      <c r="H39" s="13"/>
      <c r="I39" s="269"/>
      <c r="J39" s="269"/>
      <c r="K39" s="34"/>
    </row>
    <row r="40" spans="1:11" ht="15">
      <c r="A40" s="33">
        <v>5</v>
      </c>
      <c r="B40" s="43"/>
      <c r="C40" s="15"/>
      <c r="D40" s="15"/>
      <c r="E40" s="15"/>
      <c r="F40" s="15"/>
      <c r="G40" s="13"/>
      <c r="H40" s="13"/>
      <c r="I40" s="20"/>
      <c r="J40" s="20"/>
      <c r="K40" s="35"/>
    </row>
    <row r="41" spans="1:11" ht="15">
      <c r="A41" s="33">
        <v>6</v>
      </c>
      <c r="B41" s="20"/>
      <c r="C41" s="20"/>
      <c r="D41" s="20"/>
      <c r="E41" s="20"/>
      <c r="F41" s="20"/>
      <c r="G41" s="36"/>
      <c r="H41" s="20"/>
      <c r="I41" s="20"/>
      <c r="J41" s="20"/>
      <c r="K41" s="35"/>
    </row>
    <row r="42" spans="1:11" ht="15">
      <c r="A42" s="33">
        <v>7</v>
      </c>
      <c r="B42" s="20"/>
      <c r="C42" s="20"/>
      <c r="D42" s="20"/>
      <c r="E42" s="20"/>
      <c r="F42" s="20"/>
      <c r="G42" s="36"/>
      <c r="H42" s="20"/>
      <c r="I42" s="20"/>
      <c r="J42" s="20"/>
      <c r="K42" s="35"/>
    </row>
    <row r="43" spans="1:11" ht="15">
      <c r="A43" s="37">
        <v>8</v>
      </c>
      <c r="B43" s="38"/>
      <c r="C43" s="38"/>
      <c r="D43" s="38"/>
      <c r="E43" s="38"/>
      <c r="F43" s="38"/>
      <c r="G43" s="39"/>
      <c r="H43" s="38"/>
      <c r="I43" s="38"/>
      <c r="J43" s="38"/>
      <c r="K43" s="40"/>
    </row>
    <row r="44" spans="1:11" ht="14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14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4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</row>
    <row r="47" spans="1:11" ht="15">
      <c r="A47" s="256" t="s">
        <v>23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7"/>
    </row>
    <row r="48" spans="1:11" ht="14.25">
      <c r="A48" s="258" t="s">
        <v>2</v>
      </c>
      <c r="B48" s="260" t="s">
        <v>3</v>
      </c>
      <c r="C48" s="237"/>
      <c r="D48" s="237"/>
      <c r="E48" s="237"/>
      <c r="F48" s="234"/>
      <c r="G48" s="261" t="s">
        <v>4</v>
      </c>
      <c r="H48" s="237"/>
      <c r="I48" s="237"/>
      <c r="J48" s="237"/>
      <c r="K48" s="262"/>
    </row>
    <row r="49" spans="1:11" ht="14.25">
      <c r="A49" s="259"/>
      <c r="B49" s="251"/>
      <c r="C49" s="251"/>
      <c r="D49" s="251"/>
      <c r="E49" s="251"/>
      <c r="F49" s="235"/>
      <c r="G49" s="251"/>
      <c r="H49" s="251"/>
      <c r="I49" s="251"/>
      <c r="J49" s="251"/>
      <c r="K49" s="257"/>
    </row>
    <row r="50" spans="1:11" ht="15">
      <c r="A50" s="45" t="s">
        <v>5</v>
      </c>
      <c r="B50" s="263" t="s">
        <v>6</v>
      </c>
      <c r="C50" s="264"/>
      <c r="D50" s="264"/>
      <c r="E50" s="264"/>
      <c r="F50" s="265"/>
      <c r="G50" s="263" t="s">
        <v>7</v>
      </c>
      <c r="H50" s="264"/>
      <c r="I50" s="264"/>
      <c r="J50" s="264"/>
      <c r="K50" s="265"/>
    </row>
    <row r="51" spans="1:11" ht="15">
      <c r="A51" s="46" t="s">
        <v>8</v>
      </c>
      <c r="B51" s="47" t="s">
        <v>9</v>
      </c>
      <c r="C51" s="47" t="s">
        <v>10</v>
      </c>
      <c r="D51" s="47" t="s">
        <v>11</v>
      </c>
      <c r="E51" s="47" t="s">
        <v>12</v>
      </c>
      <c r="F51" s="47" t="s">
        <v>13</v>
      </c>
      <c r="G51" s="48" t="s">
        <v>14</v>
      </c>
      <c r="H51" s="48" t="s">
        <v>15</v>
      </c>
      <c r="I51" s="48" t="s">
        <v>16</v>
      </c>
      <c r="J51" s="48" t="s">
        <v>17</v>
      </c>
      <c r="K51" s="48" t="s">
        <v>18</v>
      </c>
    </row>
    <row r="52" spans="1:11" ht="15">
      <c r="A52" s="46">
        <v>1</v>
      </c>
      <c r="B52" s="49"/>
      <c r="C52" s="233" t="s">
        <v>24</v>
      </c>
      <c r="D52" s="233" t="s">
        <v>24</v>
      </c>
      <c r="E52" s="49"/>
      <c r="F52" s="50"/>
      <c r="G52" s="51"/>
      <c r="H52" s="236" t="s">
        <v>24</v>
      </c>
      <c r="I52" s="51"/>
      <c r="J52" s="51"/>
      <c r="K52" s="50"/>
    </row>
    <row r="53" spans="1:11" ht="15">
      <c r="A53" s="46">
        <v>2</v>
      </c>
      <c r="B53" s="49"/>
      <c r="C53" s="234"/>
      <c r="D53" s="234"/>
      <c r="E53" s="49"/>
      <c r="F53" s="50"/>
      <c r="G53" s="51"/>
      <c r="H53" s="237"/>
      <c r="I53" s="51"/>
      <c r="J53" s="51"/>
      <c r="K53" s="50"/>
    </row>
    <row r="54" spans="1:11" ht="15">
      <c r="A54" s="46">
        <v>3</v>
      </c>
      <c r="B54" s="49"/>
      <c r="C54" s="234"/>
      <c r="D54" s="234"/>
      <c r="E54" s="49"/>
      <c r="F54" s="50"/>
      <c r="G54" s="51"/>
      <c r="H54" s="237"/>
      <c r="I54" s="51"/>
      <c r="J54" s="51"/>
      <c r="K54" s="50"/>
    </row>
    <row r="55" spans="1:11" ht="15">
      <c r="A55" s="46">
        <v>4</v>
      </c>
      <c r="B55" s="49"/>
      <c r="C55" s="235"/>
      <c r="D55" s="235"/>
      <c r="E55" s="49"/>
      <c r="F55" s="50"/>
      <c r="G55" s="51"/>
      <c r="H55" s="237"/>
      <c r="I55" s="51"/>
      <c r="J55" s="51"/>
      <c r="K55" s="50"/>
    </row>
    <row r="56" spans="1:11" ht="15">
      <c r="A56" s="46">
        <v>5</v>
      </c>
      <c r="B56" s="49"/>
      <c r="C56" s="49"/>
      <c r="D56" s="49"/>
      <c r="E56" s="50"/>
      <c r="F56" s="50"/>
      <c r="G56" s="51"/>
      <c r="H56" s="51"/>
      <c r="I56" s="49"/>
      <c r="J56" s="49"/>
      <c r="K56" s="50"/>
    </row>
    <row r="57" spans="1:11" ht="15">
      <c r="A57" s="46">
        <v>6</v>
      </c>
      <c r="B57" s="49"/>
      <c r="C57" s="49"/>
      <c r="D57" s="49"/>
      <c r="E57" s="49"/>
      <c r="F57" s="50"/>
      <c r="G57" s="51"/>
      <c r="H57" s="51"/>
      <c r="I57" s="49"/>
      <c r="J57" s="49"/>
      <c r="K57" s="50"/>
    </row>
    <row r="58" spans="1:11" ht="15">
      <c r="A58" s="46">
        <v>7</v>
      </c>
      <c r="B58" s="49"/>
      <c r="C58" s="49"/>
      <c r="D58" s="49"/>
      <c r="E58" s="49"/>
      <c r="F58" s="50"/>
      <c r="G58" s="49"/>
      <c r="H58" s="49"/>
      <c r="I58" s="49"/>
      <c r="J58" s="49"/>
      <c r="K58" s="50"/>
    </row>
    <row r="59" spans="1:11" ht="15">
      <c r="A59" s="52">
        <v>8</v>
      </c>
      <c r="B59" s="53"/>
      <c r="C59" s="53"/>
      <c r="D59" s="53"/>
      <c r="E59" s="53"/>
      <c r="F59" s="54"/>
      <c r="G59" s="53"/>
      <c r="H59" s="53"/>
      <c r="I59" s="53"/>
      <c r="J59" s="53"/>
      <c r="K59" s="54"/>
    </row>
    <row r="60" spans="1:11" ht="15" thickTop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ht="15" thickBot="1">
      <c r="A61" s="190"/>
      <c r="B61" s="190"/>
      <c r="C61" s="190"/>
      <c r="D61" s="190"/>
      <c r="E61" s="190"/>
      <c r="F61" s="190"/>
      <c r="G61" s="190"/>
      <c r="H61" s="190"/>
      <c r="I61" s="190"/>
      <c r="J61" s="190"/>
      <c r="K61" s="190"/>
    </row>
    <row r="62" spans="1:11" ht="25.5" customHeight="1">
      <c r="A62" s="242" t="s">
        <v>25</v>
      </c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4.25" customHeight="1">
      <c r="A63" s="245" t="s">
        <v>2</v>
      </c>
      <c r="B63" s="247" t="s">
        <v>3</v>
      </c>
      <c r="C63" s="248"/>
      <c r="D63" s="248"/>
      <c r="E63" s="248"/>
      <c r="F63" s="249"/>
      <c r="G63" s="252" t="s">
        <v>4</v>
      </c>
      <c r="H63" s="248"/>
      <c r="I63" s="248"/>
      <c r="J63" s="248"/>
      <c r="K63" s="253"/>
    </row>
    <row r="64" spans="1:11" ht="14.25">
      <c r="A64" s="246"/>
      <c r="B64" s="250"/>
      <c r="C64" s="251"/>
      <c r="D64" s="251"/>
      <c r="E64" s="251"/>
      <c r="F64" s="235"/>
      <c r="G64" s="250"/>
      <c r="H64" s="251"/>
      <c r="I64" s="251"/>
      <c r="J64" s="251"/>
      <c r="K64" s="254"/>
    </row>
    <row r="65" spans="1:11" thickBot="1">
      <c r="A65" s="28" t="s">
        <v>5</v>
      </c>
      <c r="B65" s="255" t="s">
        <v>6</v>
      </c>
      <c r="C65" s="248"/>
      <c r="D65" s="248"/>
      <c r="E65" s="248"/>
      <c r="F65" s="249"/>
      <c r="G65" s="255" t="s">
        <v>7</v>
      </c>
      <c r="H65" s="248"/>
      <c r="I65" s="248"/>
      <c r="J65" s="248"/>
      <c r="K65" s="253"/>
    </row>
    <row r="66" spans="1:11" thickTop="1">
      <c r="A66" s="29" t="s">
        <v>8</v>
      </c>
      <c r="B66" s="41" t="s">
        <v>9</v>
      </c>
      <c r="C66" s="31" t="s">
        <v>10</v>
      </c>
      <c r="D66" s="5" t="s">
        <v>11</v>
      </c>
      <c r="E66" s="31" t="s">
        <v>12</v>
      </c>
      <c r="F66" s="31" t="s">
        <v>13</v>
      </c>
      <c r="G66" s="9" t="s">
        <v>14</v>
      </c>
      <c r="H66" s="9" t="s">
        <v>15</v>
      </c>
      <c r="I66" s="9" t="s">
        <v>16</v>
      </c>
      <c r="J66" s="9" t="s">
        <v>17</v>
      </c>
      <c r="K66" s="32" t="s">
        <v>18</v>
      </c>
    </row>
    <row r="67" spans="1:11" ht="15" customHeight="1">
      <c r="A67" s="216">
        <v>1</v>
      </c>
      <c r="B67" s="240" t="s">
        <v>26</v>
      </c>
      <c r="C67" s="238" t="s">
        <v>27</v>
      </c>
      <c r="D67" s="240" t="s">
        <v>28</v>
      </c>
      <c r="E67" s="240" t="s">
        <v>26</v>
      </c>
      <c r="F67" s="213" t="s">
        <v>29</v>
      </c>
      <c r="G67" s="211"/>
      <c r="H67" s="214" t="s">
        <v>30</v>
      </c>
      <c r="I67" s="215" t="s">
        <v>31</v>
      </c>
      <c r="J67" s="215" t="s">
        <v>31</v>
      </c>
      <c r="K67" s="217"/>
    </row>
    <row r="68" spans="1:11" ht="15">
      <c r="A68" s="216">
        <v>2</v>
      </c>
      <c r="B68" s="241"/>
      <c r="C68" s="239"/>
      <c r="D68" s="241"/>
      <c r="E68" s="241"/>
      <c r="F68" s="213" t="s">
        <v>29</v>
      </c>
      <c r="G68" s="211"/>
      <c r="H68" s="214" t="s">
        <v>30</v>
      </c>
      <c r="I68" s="215" t="s">
        <v>31</v>
      </c>
      <c r="J68" s="215" t="s">
        <v>31</v>
      </c>
      <c r="K68" s="217"/>
    </row>
    <row r="69" spans="1:11" ht="45">
      <c r="A69" s="216">
        <v>3</v>
      </c>
      <c r="B69" s="241"/>
      <c r="C69" s="239"/>
      <c r="D69" s="241"/>
      <c r="E69" s="241"/>
      <c r="F69" s="212" t="s">
        <v>26</v>
      </c>
      <c r="G69" s="211"/>
      <c r="H69" s="213" t="s">
        <v>29</v>
      </c>
      <c r="I69" s="212" t="s">
        <v>26</v>
      </c>
      <c r="J69" s="214" t="s">
        <v>30</v>
      </c>
      <c r="K69" s="217"/>
    </row>
    <row r="70" spans="1:11" ht="45">
      <c r="A70" s="216">
        <v>4</v>
      </c>
      <c r="B70" s="241"/>
      <c r="C70" s="239"/>
      <c r="D70" s="241"/>
      <c r="E70" s="241"/>
      <c r="F70" s="212" t="s">
        <v>26</v>
      </c>
      <c r="G70" s="211"/>
      <c r="H70" s="213" t="s">
        <v>29</v>
      </c>
      <c r="I70" s="212" t="s">
        <v>26</v>
      </c>
      <c r="J70" s="214" t="s">
        <v>30</v>
      </c>
      <c r="K70" s="217"/>
    </row>
    <row r="71" spans="1:11" ht="15">
      <c r="A71" s="216">
        <v>5</v>
      </c>
      <c r="B71" s="209"/>
      <c r="C71" s="209"/>
      <c r="D71" s="209"/>
      <c r="E71" s="209"/>
      <c r="F71" s="209"/>
      <c r="G71" s="210"/>
      <c r="H71" s="210"/>
      <c r="I71" s="209"/>
      <c r="J71" s="209"/>
      <c r="K71" s="218"/>
    </row>
    <row r="72" spans="1:11" ht="15">
      <c r="A72" s="216">
        <v>6</v>
      </c>
      <c r="B72" s="209"/>
      <c r="C72" s="209"/>
      <c r="D72" s="209"/>
      <c r="E72" s="209"/>
      <c r="F72" s="209"/>
      <c r="G72" s="210"/>
      <c r="H72" s="210"/>
      <c r="I72" s="209"/>
      <c r="J72" s="209"/>
      <c r="K72" s="218"/>
    </row>
    <row r="73" spans="1:11" ht="15">
      <c r="A73" s="216">
        <v>7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18"/>
    </row>
    <row r="74" spans="1:11" thickBot="1">
      <c r="A74" s="219">
        <v>8</v>
      </c>
      <c r="B74" s="220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1:11" ht="14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</row>
    <row r="76" spans="1:11" ht="15">
      <c r="A76" s="57" t="s">
        <v>32</v>
      </c>
      <c r="B76" s="57" t="s">
        <v>33</v>
      </c>
      <c r="C76" s="58"/>
      <c r="D76" s="58"/>
      <c r="E76" s="26"/>
      <c r="F76" s="27"/>
      <c r="G76" s="27"/>
      <c r="H76" s="27"/>
      <c r="I76" s="27"/>
      <c r="J76" s="27"/>
      <c r="K76" s="27"/>
    </row>
    <row r="77" spans="1:11" ht="15">
      <c r="A77" s="58"/>
      <c r="B77" s="57" t="s">
        <v>34</v>
      </c>
      <c r="C77" s="58"/>
      <c r="D77" s="58"/>
      <c r="E77" s="26"/>
      <c r="F77" s="59"/>
      <c r="G77" s="59"/>
      <c r="H77" s="59"/>
      <c r="I77" s="59"/>
      <c r="J77" s="59"/>
      <c r="K77" s="59"/>
    </row>
    <row r="78" spans="1:11" ht="14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</row>
    <row r="79" spans="1:11" ht="14.2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</row>
    <row r="80" spans="1:11" ht="14.25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</row>
    <row r="81" spans="1:11" ht="14.25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</row>
    <row r="82" spans="1:11" ht="14.25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</row>
    <row r="83" spans="1:11" ht="14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</row>
    <row r="84" spans="1:11" ht="1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</row>
    <row r="85" spans="1:11" ht="15">
      <c r="A85" s="61"/>
      <c r="B85" s="60"/>
      <c r="C85" s="60"/>
      <c r="D85" s="60"/>
      <c r="E85" s="60"/>
      <c r="F85" s="60"/>
      <c r="G85" s="62"/>
      <c r="H85" s="62"/>
      <c r="I85" s="60"/>
      <c r="J85" s="60"/>
      <c r="K85" s="60"/>
    </row>
    <row r="86" spans="1:11" ht="15">
      <c r="A86" s="61"/>
      <c r="B86" s="60"/>
      <c r="C86" s="60"/>
      <c r="D86" s="60"/>
      <c r="E86" s="60"/>
      <c r="F86" s="60"/>
      <c r="G86" s="62"/>
      <c r="H86" s="62"/>
      <c r="I86" s="60"/>
      <c r="J86" s="60"/>
      <c r="K86" s="60"/>
    </row>
    <row r="87" spans="1:11" ht="15">
      <c r="A87" s="61"/>
      <c r="B87" s="60"/>
      <c r="C87" s="60"/>
      <c r="D87" s="60"/>
      <c r="E87" s="60"/>
      <c r="F87" s="60"/>
      <c r="G87" s="60"/>
      <c r="H87" s="60"/>
      <c r="I87" s="60"/>
      <c r="J87" s="60"/>
      <c r="K87" s="60"/>
    </row>
    <row r="88" spans="1:11" ht="15">
      <c r="A88" s="61"/>
      <c r="B88" s="60"/>
      <c r="C88" s="60"/>
      <c r="D88" s="60"/>
      <c r="E88" s="60"/>
      <c r="F88" s="60"/>
      <c r="G88" s="60"/>
      <c r="H88" s="60"/>
      <c r="I88" s="60"/>
      <c r="J88" s="60"/>
      <c r="K88" s="60"/>
    </row>
    <row r="89" spans="1:11" ht="1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ht="1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</row>
    <row r="91" spans="1:11" ht="15">
      <c r="A91" s="281"/>
      <c r="B91" s="237"/>
      <c r="C91" s="237"/>
      <c r="D91" s="237"/>
      <c r="E91" s="237"/>
      <c r="F91" s="237"/>
      <c r="G91" s="237"/>
      <c r="H91" s="237"/>
      <c r="I91" s="237"/>
      <c r="J91" s="237"/>
      <c r="K91" s="237"/>
    </row>
    <row r="92" spans="1:11" ht="14.25">
      <c r="A92" s="279"/>
      <c r="B92" s="282"/>
      <c r="C92" s="237"/>
      <c r="D92" s="237"/>
      <c r="E92" s="237"/>
      <c r="F92" s="237"/>
      <c r="G92" s="283"/>
      <c r="H92" s="237"/>
      <c r="I92" s="237"/>
      <c r="J92" s="237"/>
      <c r="K92" s="237"/>
    </row>
    <row r="93" spans="1:11" ht="15.75" customHeight="1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</row>
    <row r="94" spans="1:11" ht="15">
      <c r="A94" s="61"/>
      <c r="B94" s="279"/>
      <c r="C94" s="237"/>
      <c r="D94" s="237"/>
      <c r="E94" s="237"/>
      <c r="F94" s="237"/>
      <c r="G94" s="279"/>
      <c r="H94" s="237"/>
      <c r="I94" s="237"/>
      <c r="J94" s="237"/>
      <c r="K94" s="237"/>
    </row>
    <row r="95" spans="1:11" ht="15">
      <c r="A95" s="61"/>
      <c r="B95" s="61"/>
      <c r="C95" s="61"/>
      <c r="D95" s="61"/>
      <c r="E95" s="61"/>
      <c r="F95" s="61"/>
      <c r="G95" s="63"/>
      <c r="H95" s="63"/>
      <c r="I95" s="63"/>
      <c r="J95" s="63"/>
      <c r="K95" s="63"/>
    </row>
    <row r="96" spans="1:11" ht="15">
      <c r="A96" s="61"/>
      <c r="B96" s="280"/>
      <c r="C96" s="280"/>
      <c r="D96" s="280"/>
      <c r="E96" s="280"/>
      <c r="F96" s="280"/>
      <c r="G96" s="62"/>
      <c r="H96" s="280"/>
      <c r="I96" s="280"/>
      <c r="J96" s="280"/>
      <c r="K96" s="280"/>
    </row>
    <row r="97" spans="1:11" ht="15">
      <c r="A97" s="61"/>
      <c r="B97" s="237"/>
      <c r="C97" s="237"/>
      <c r="D97" s="237"/>
      <c r="E97" s="237"/>
      <c r="F97" s="237"/>
      <c r="G97" s="62"/>
      <c r="H97" s="237"/>
      <c r="I97" s="237"/>
      <c r="J97" s="237"/>
      <c r="K97" s="237"/>
    </row>
    <row r="98" spans="1:11" ht="15">
      <c r="A98" s="61"/>
      <c r="B98" s="237"/>
      <c r="C98" s="237"/>
      <c r="D98" s="237"/>
      <c r="E98" s="237"/>
      <c r="F98" s="237"/>
      <c r="G98" s="62"/>
      <c r="H98" s="237"/>
      <c r="I98" s="237"/>
      <c r="J98" s="237"/>
      <c r="K98" s="237"/>
    </row>
    <row r="99" spans="1:11" ht="15">
      <c r="A99" s="61"/>
      <c r="B99" s="237"/>
      <c r="C99" s="237"/>
      <c r="D99" s="237"/>
      <c r="E99" s="237"/>
      <c r="F99" s="237"/>
      <c r="G99" s="62"/>
      <c r="H99" s="237"/>
      <c r="I99" s="237"/>
      <c r="J99" s="237"/>
      <c r="K99" s="237"/>
    </row>
    <row r="100" spans="1:11" ht="15">
      <c r="A100" s="61"/>
      <c r="B100" s="60"/>
      <c r="C100" s="60"/>
      <c r="D100" s="60"/>
      <c r="E100" s="60"/>
      <c r="F100" s="60"/>
      <c r="G100" s="62"/>
      <c r="H100" s="62"/>
      <c r="I100" s="60"/>
      <c r="J100" s="60"/>
      <c r="K100" s="60"/>
    </row>
    <row r="101" spans="1:11" ht="15">
      <c r="A101" s="61"/>
      <c r="B101" s="60"/>
      <c r="C101" s="60"/>
      <c r="D101" s="60"/>
      <c r="E101" s="60"/>
      <c r="F101" s="60"/>
      <c r="G101" s="62"/>
      <c r="H101" s="62"/>
      <c r="I101" s="60"/>
      <c r="J101" s="60"/>
      <c r="K101" s="60"/>
    </row>
    <row r="102" spans="1:11" ht="15">
      <c r="A102" s="61"/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1:11" ht="15">
      <c r="A103" s="61"/>
      <c r="B103" s="60"/>
      <c r="C103" s="60"/>
      <c r="D103" s="60"/>
      <c r="E103" s="60"/>
      <c r="F103" s="60"/>
      <c r="G103" s="60"/>
      <c r="H103" s="60"/>
      <c r="I103" s="60"/>
      <c r="J103" s="60"/>
      <c r="K103" s="60"/>
    </row>
    <row r="104" spans="1:11" ht="15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</row>
    <row r="105" spans="1:11" ht="1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1:11" ht="15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</row>
    <row r="107" spans="1:11" ht="15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</row>
    <row r="108" spans="1:11" ht="15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</row>
    <row r="109" spans="1:11" ht="15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</row>
    <row r="110" spans="1:11" ht="15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</row>
    <row r="111" spans="1:11" ht="15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</row>
    <row r="112" spans="1:11" ht="15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1:11" ht="15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</row>
    <row r="114" spans="1:11" ht="1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</row>
    <row r="115" spans="1:11" ht="1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</row>
    <row r="116" spans="1:11" ht="1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</row>
    <row r="117" spans="1:11" ht="1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</row>
    <row r="118" spans="1:11" ht="1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</row>
  </sheetData>
  <mergeCells count="62">
    <mergeCell ref="A91:K91"/>
    <mergeCell ref="A92:A93"/>
    <mergeCell ref="B92:F93"/>
    <mergeCell ref="G92:K93"/>
    <mergeCell ref="B94:F94"/>
    <mergeCell ref="G94:K94"/>
    <mergeCell ref="J96:J99"/>
    <mergeCell ref="K96:K99"/>
    <mergeCell ref="B96:B99"/>
    <mergeCell ref="C96:C99"/>
    <mergeCell ref="D96:D99"/>
    <mergeCell ref="E96:E99"/>
    <mergeCell ref="F96:F99"/>
    <mergeCell ref="H96:H99"/>
    <mergeCell ref="I96:I99"/>
    <mergeCell ref="E6:E9"/>
    <mergeCell ref="F6:F9"/>
    <mergeCell ref="A1:K1"/>
    <mergeCell ref="A2:A3"/>
    <mergeCell ref="B2:F3"/>
    <mergeCell ref="G2:K3"/>
    <mergeCell ref="B4:F4"/>
    <mergeCell ref="G4:K4"/>
    <mergeCell ref="B6:B9"/>
    <mergeCell ref="H6:H9"/>
    <mergeCell ref="A16:K16"/>
    <mergeCell ref="A17:A18"/>
    <mergeCell ref="B17:F18"/>
    <mergeCell ref="G17:K18"/>
    <mergeCell ref="B19:F19"/>
    <mergeCell ref="G19:K19"/>
    <mergeCell ref="I21:I24"/>
    <mergeCell ref="J21:J24"/>
    <mergeCell ref="A31:K31"/>
    <mergeCell ref="B32:F33"/>
    <mergeCell ref="G32:K33"/>
    <mergeCell ref="B34:F34"/>
    <mergeCell ref="G34:K34"/>
    <mergeCell ref="A32:A33"/>
    <mergeCell ref="B36:B39"/>
    <mergeCell ref="E36:E39"/>
    <mergeCell ref="I36:I39"/>
    <mergeCell ref="J36:J39"/>
    <mergeCell ref="A47:K47"/>
    <mergeCell ref="A48:A49"/>
    <mergeCell ref="B48:F49"/>
    <mergeCell ref="G48:K49"/>
    <mergeCell ref="B50:F50"/>
    <mergeCell ref="G50:K50"/>
    <mergeCell ref="C52:C55"/>
    <mergeCell ref="D52:D55"/>
    <mergeCell ref="H52:H55"/>
    <mergeCell ref="C67:C70"/>
    <mergeCell ref="D67:D70"/>
    <mergeCell ref="A62:K62"/>
    <mergeCell ref="A63:A64"/>
    <mergeCell ref="B63:F64"/>
    <mergeCell ref="G63:K64"/>
    <mergeCell ref="B65:F65"/>
    <mergeCell ref="G65:K65"/>
    <mergeCell ref="B67:B70"/>
    <mergeCell ref="E67:E70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63"/>
  <sheetViews>
    <sheetView topLeftCell="A34" workbookViewId="0">
      <selection activeCell="M20" sqref="M20"/>
    </sheetView>
  </sheetViews>
  <sheetFormatPr defaultColWidth="14.42578125" defaultRowHeight="15.75" customHeight="1"/>
  <cols>
    <col min="1" max="1" width="9.7109375" style="4" customWidth="1"/>
    <col min="2" max="2" width="11" style="4" customWidth="1"/>
    <col min="3" max="3" width="10.85546875" style="4" customWidth="1"/>
    <col min="4" max="4" width="10.7109375" style="4" customWidth="1"/>
    <col min="5" max="5" width="10.5703125" style="4" customWidth="1"/>
    <col min="6" max="6" width="10.28515625" style="4" customWidth="1"/>
    <col min="7" max="7" width="10.5703125" style="4" customWidth="1"/>
    <col min="8" max="8" width="10.42578125" style="4" customWidth="1"/>
    <col min="9" max="9" width="9.7109375" style="4" customWidth="1"/>
    <col min="10" max="10" width="14.140625" style="4" customWidth="1"/>
    <col min="11" max="11" width="13.28515625" style="4" customWidth="1"/>
    <col min="12" max="16384" width="14.42578125" style="4"/>
  </cols>
  <sheetData>
    <row r="1" spans="1:11" ht="15.75" customHeight="1">
      <c r="A1" s="274" t="s">
        <v>69</v>
      </c>
      <c r="B1" s="275"/>
      <c r="C1" s="275"/>
      <c r="D1" s="275"/>
      <c r="E1" s="275"/>
      <c r="F1" s="275"/>
      <c r="G1" s="275"/>
      <c r="H1" s="275"/>
      <c r="I1" s="275"/>
      <c r="J1" s="275"/>
      <c r="K1" s="276"/>
    </row>
    <row r="2" spans="1:11" ht="14.25">
      <c r="A2" s="300" t="s">
        <v>2</v>
      </c>
      <c r="B2" s="301" t="s">
        <v>3</v>
      </c>
      <c r="C2" s="248"/>
      <c r="D2" s="248"/>
      <c r="E2" s="248"/>
      <c r="F2" s="249"/>
      <c r="G2" s="302" t="s">
        <v>4</v>
      </c>
      <c r="H2" s="248"/>
      <c r="I2" s="248"/>
      <c r="J2" s="248"/>
      <c r="K2" s="278"/>
    </row>
    <row r="3" spans="1:11" ht="14.25">
      <c r="A3" s="259"/>
      <c r="B3" s="250"/>
      <c r="C3" s="251"/>
      <c r="D3" s="251"/>
      <c r="E3" s="251"/>
      <c r="F3" s="235"/>
      <c r="G3" s="250"/>
      <c r="H3" s="251"/>
      <c r="I3" s="251"/>
      <c r="J3" s="251"/>
      <c r="K3" s="257"/>
    </row>
    <row r="4" spans="1:11" ht="15.75" customHeight="1">
      <c r="A4" s="64" t="s">
        <v>5</v>
      </c>
      <c r="B4" s="303" t="s">
        <v>6</v>
      </c>
      <c r="C4" s="248"/>
      <c r="D4" s="248"/>
      <c r="E4" s="248"/>
      <c r="F4" s="249"/>
      <c r="G4" s="303" t="s">
        <v>7</v>
      </c>
      <c r="H4" s="248"/>
      <c r="I4" s="248"/>
      <c r="J4" s="248"/>
      <c r="K4" s="278"/>
    </row>
    <row r="5" spans="1:11" ht="15.75" customHeight="1">
      <c r="A5" s="65" t="s">
        <v>8</v>
      </c>
      <c r="B5" s="66" t="s">
        <v>9</v>
      </c>
      <c r="C5" s="66" t="s">
        <v>10</v>
      </c>
      <c r="D5" s="66" t="s">
        <v>11</v>
      </c>
      <c r="E5" s="66" t="s">
        <v>12</v>
      </c>
      <c r="F5" s="66" t="s">
        <v>13</v>
      </c>
      <c r="G5" s="55" t="s">
        <v>14</v>
      </c>
      <c r="H5" s="55" t="s">
        <v>15</v>
      </c>
      <c r="I5" s="55" t="s">
        <v>16</v>
      </c>
      <c r="J5" s="55" t="s">
        <v>17</v>
      </c>
      <c r="K5" s="67" t="s">
        <v>18</v>
      </c>
    </row>
    <row r="6" spans="1:11" ht="15.75" customHeight="1">
      <c r="A6" s="65">
        <v>1</v>
      </c>
      <c r="B6" s="68"/>
      <c r="C6" s="304" t="s">
        <v>35</v>
      </c>
      <c r="D6" s="69"/>
      <c r="E6" s="304" t="s">
        <v>35</v>
      </c>
      <c r="F6" s="304" t="s">
        <v>35</v>
      </c>
      <c r="G6" s="70"/>
      <c r="H6" s="14"/>
      <c r="I6" s="304" t="s">
        <v>35</v>
      </c>
      <c r="J6" s="15"/>
      <c r="K6" s="16"/>
    </row>
    <row r="7" spans="1:11" ht="15.75" customHeight="1">
      <c r="A7" s="65">
        <v>2</v>
      </c>
      <c r="B7" s="68"/>
      <c r="C7" s="234"/>
      <c r="D7" s="69"/>
      <c r="E7" s="234"/>
      <c r="F7" s="234"/>
      <c r="G7" s="70"/>
      <c r="H7" s="14"/>
      <c r="I7" s="234"/>
      <c r="J7" s="15"/>
      <c r="K7" s="16"/>
    </row>
    <row r="8" spans="1:11" ht="15.75" customHeight="1">
      <c r="A8" s="65">
        <v>3</v>
      </c>
      <c r="B8" s="68"/>
      <c r="C8" s="234"/>
      <c r="D8" s="69"/>
      <c r="E8" s="234"/>
      <c r="F8" s="234"/>
      <c r="G8" s="70"/>
      <c r="H8" s="14"/>
      <c r="I8" s="234"/>
      <c r="J8" s="15"/>
      <c r="K8" s="16"/>
    </row>
    <row r="9" spans="1:11" ht="15.75" customHeight="1">
      <c r="A9" s="65">
        <v>4</v>
      </c>
      <c r="B9" s="68"/>
      <c r="C9" s="235"/>
      <c r="D9" s="69"/>
      <c r="E9" s="235"/>
      <c r="F9" s="235"/>
      <c r="G9" s="70"/>
      <c r="H9" s="14"/>
      <c r="I9" s="235"/>
      <c r="J9" s="15"/>
      <c r="K9" s="16"/>
    </row>
    <row r="10" spans="1:11" ht="15.75" customHeight="1">
      <c r="A10" s="65">
        <v>5</v>
      </c>
      <c r="B10" s="70"/>
      <c r="C10" s="15"/>
      <c r="D10" s="15"/>
      <c r="E10" s="15"/>
      <c r="F10" s="71"/>
      <c r="G10" s="70"/>
      <c r="H10" s="15"/>
      <c r="I10" s="15"/>
      <c r="J10" s="15"/>
      <c r="K10" s="71"/>
    </row>
    <row r="11" spans="1:11" ht="15.75" customHeight="1">
      <c r="A11" s="65">
        <v>6</v>
      </c>
      <c r="B11" s="70"/>
      <c r="C11" s="15"/>
      <c r="D11" s="15"/>
      <c r="E11" s="15"/>
      <c r="F11" s="71"/>
      <c r="G11" s="70"/>
      <c r="H11" s="15"/>
      <c r="I11" s="15"/>
      <c r="J11" s="15"/>
      <c r="K11" s="71"/>
    </row>
    <row r="12" spans="1:11" ht="15.75" customHeight="1">
      <c r="A12" s="65">
        <v>7</v>
      </c>
      <c r="B12" s="70"/>
      <c r="C12" s="15"/>
      <c r="D12" s="15"/>
      <c r="E12" s="15"/>
      <c r="F12" s="71"/>
      <c r="G12" s="70"/>
      <c r="H12" s="15"/>
      <c r="I12" s="15"/>
      <c r="J12" s="15"/>
      <c r="K12" s="71"/>
    </row>
    <row r="13" spans="1:11" ht="15.75" customHeight="1">
      <c r="A13" s="72">
        <v>8</v>
      </c>
      <c r="B13" s="73"/>
      <c r="C13" s="74"/>
      <c r="D13" s="74"/>
      <c r="E13" s="74"/>
      <c r="F13" s="75"/>
      <c r="G13" s="73"/>
      <c r="H13" s="74"/>
      <c r="I13" s="74"/>
      <c r="J13" s="74"/>
      <c r="K13" s="75"/>
    </row>
    <row r="14" spans="1:11" ht="15.75" customHeight="1">
      <c r="A14" s="76"/>
      <c r="B14" s="77"/>
      <c r="C14" s="76"/>
      <c r="D14" s="26"/>
      <c r="E14" s="26"/>
      <c r="F14" s="26"/>
      <c r="G14" s="78"/>
      <c r="H14" s="79"/>
      <c r="I14" s="79"/>
      <c r="J14" s="79"/>
      <c r="K14" s="79"/>
    </row>
    <row r="15" spans="1:11" ht="15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15.75" customHeight="1">
      <c r="A16" s="305" t="s">
        <v>36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 ht="14.25">
      <c r="A17" s="308" t="s">
        <v>2</v>
      </c>
      <c r="B17" s="247" t="s">
        <v>3</v>
      </c>
      <c r="C17" s="248"/>
      <c r="D17" s="248"/>
      <c r="E17" s="248"/>
      <c r="F17" s="249"/>
      <c r="G17" s="252" t="s">
        <v>4</v>
      </c>
      <c r="H17" s="248"/>
      <c r="I17" s="248"/>
      <c r="J17" s="248"/>
      <c r="K17" s="249"/>
    </row>
    <row r="18" spans="1:11" ht="14.25">
      <c r="A18" s="269"/>
      <c r="B18" s="250"/>
      <c r="C18" s="251"/>
      <c r="D18" s="251"/>
      <c r="E18" s="251"/>
      <c r="F18" s="235"/>
      <c r="G18" s="250"/>
      <c r="H18" s="251"/>
      <c r="I18" s="251"/>
      <c r="J18" s="251"/>
      <c r="K18" s="235"/>
    </row>
    <row r="19" spans="1:11" ht="15.75" customHeight="1">
      <c r="A19" s="30" t="s">
        <v>5</v>
      </c>
      <c r="B19" s="255" t="s">
        <v>6</v>
      </c>
      <c r="C19" s="248"/>
      <c r="D19" s="248"/>
      <c r="E19" s="248"/>
      <c r="F19" s="249"/>
      <c r="G19" s="255" t="s">
        <v>7</v>
      </c>
      <c r="H19" s="248"/>
      <c r="I19" s="248"/>
      <c r="J19" s="248"/>
      <c r="K19" s="249"/>
    </row>
    <row r="20" spans="1:11" ht="15.75" customHeight="1">
      <c r="A20" s="80" t="s">
        <v>8</v>
      </c>
      <c r="B20" s="7" t="s">
        <v>9</v>
      </c>
      <c r="C20" s="7" t="s">
        <v>10</v>
      </c>
      <c r="D20" s="7" t="s">
        <v>11</v>
      </c>
      <c r="E20" s="7" t="s">
        <v>12</v>
      </c>
      <c r="F20" s="7" t="s">
        <v>13</v>
      </c>
      <c r="G20" s="9" t="s">
        <v>14</v>
      </c>
      <c r="H20" s="9" t="s">
        <v>15</v>
      </c>
      <c r="I20" s="9" t="s">
        <v>16</v>
      </c>
      <c r="J20" s="9" t="s">
        <v>17</v>
      </c>
      <c r="K20" s="9" t="s">
        <v>18</v>
      </c>
    </row>
    <row r="21" spans="1:11" ht="15.75" customHeight="1">
      <c r="A21" s="81">
        <v>1</v>
      </c>
      <c r="B21" s="68"/>
      <c r="C21" s="20"/>
      <c r="D21" s="69"/>
      <c r="E21" s="20"/>
      <c r="F21" s="21"/>
      <c r="G21" s="70"/>
      <c r="H21" s="14"/>
      <c r="I21" s="20"/>
      <c r="J21" s="15"/>
      <c r="K21" s="14"/>
    </row>
    <row r="22" spans="1:11" ht="15.75" customHeight="1">
      <c r="A22" s="81">
        <v>2</v>
      </c>
      <c r="B22" s="68"/>
      <c r="C22" s="20"/>
      <c r="D22" s="82"/>
      <c r="E22" s="20"/>
      <c r="F22" s="21"/>
      <c r="G22" s="70"/>
      <c r="H22" s="14"/>
      <c r="I22" s="20"/>
      <c r="J22" s="15"/>
      <c r="K22" s="14"/>
    </row>
    <row r="23" spans="1:11" ht="15.75" customHeight="1">
      <c r="A23" s="81">
        <v>3</v>
      </c>
      <c r="B23" s="68"/>
      <c r="C23" s="20"/>
      <c r="D23" s="82"/>
      <c r="E23" s="20"/>
      <c r="F23" s="21"/>
      <c r="G23" s="70"/>
      <c r="H23" s="14"/>
      <c r="I23" s="20"/>
      <c r="J23" s="15"/>
      <c r="K23" s="14"/>
    </row>
    <row r="24" spans="1:11" ht="15.75" customHeight="1">
      <c r="A24" s="81">
        <v>4</v>
      </c>
      <c r="B24" s="68"/>
      <c r="C24" s="20"/>
      <c r="D24" s="82"/>
      <c r="E24" s="20"/>
      <c r="F24" s="21"/>
      <c r="G24" s="70"/>
      <c r="H24" s="14"/>
      <c r="I24" s="20"/>
      <c r="J24" s="15"/>
      <c r="K24" s="14"/>
    </row>
    <row r="25" spans="1:11" ht="15.75" customHeight="1">
      <c r="A25" s="81">
        <v>5</v>
      </c>
      <c r="B25" s="17"/>
      <c r="C25" s="295" t="s">
        <v>35</v>
      </c>
      <c r="D25" s="20"/>
      <c r="E25" s="295" t="s">
        <v>35</v>
      </c>
      <c r="F25" s="296" t="s">
        <v>35</v>
      </c>
      <c r="G25" s="17"/>
      <c r="H25" s="20"/>
      <c r="I25" s="295" t="s">
        <v>35</v>
      </c>
      <c r="J25" s="20"/>
      <c r="K25" s="20"/>
    </row>
    <row r="26" spans="1:11" ht="15.75" customHeight="1">
      <c r="A26" s="81">
        <v>6</v>
      </c>
      <c r="B26" s="17"/>
      <c r="C26" s="234"/>
      <c r="D26" s="20"/>
      <c r="E26" s="234"/>
      <c r="F26" s="262"/>
      <c r="G26" s="17"/>
      <c r="H26" s="20"/>
      <c r="I26" s="234"/>
      <c r="J26" s="20"/>
      <c r="K26" s="20"/>
    </row>
    <row r="27" spans="1:11" ht="15.75" customHeight="1">
      <c r="A27" s="81">
        <v>7</v>
      </c>
      <c r="B27" s="17"/>
      <c r="C27" s="234"/>
      <c r="D27" s="20"/>
      <c r="E27" s="234"/>
      <c r="F27" s="262"/>
      <c r="G27" s="17"/>
      <c r="H27" s="20"/>
      <c r="I27" s="234"/>
      <c r="J27" s="20"/>
      <c r="K27" s="20"/>
    </row>
    <row r="28" spans="1:11" ht="15.75" customHeight="1">
      <c r="A28" s="81">
        <v>8</v>
      </c>
      <c r="B28" s="17"/>
      <c r="C28" s="235"/>
      <c r="D28" s="20"/>
      <c r="E28" s="235"/>
      <c r="F28" s="257"/>
      <c r="G28" s="17"/>
      <c r="H28" s="20"/>
      <c r="I28" s="235"/>
      <c r="J28" s="20"/>
      <c r="K28" s="20"/>
    </row>
    <row r="29" spans="1:11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5.75" customHeight="1">
      <c r="A30" s="274" t="s">
        <v>37</v>
      </c>
      <c r="B30" s="275"/>
      <c r="C30" s="275"/>
      <c r="D30" s="275"/>
      <c r="E30" s="275"/>
      <c r="F30" s="275"/>
      <c r="G30" s="275"/>
      <c r="H30" s="275"/>
      <c r="I30" s="275"/>
      <c r="J30" s="275"/>
      <c r="K30" s="276"/>
    </row>
    <row r="31" spans="1:11" ht="14.25">
      <c r="A31" s="277" t="s">
        <v>2</v>
      </c>
      <c r="B31" s="247" t="s">
        <v>3</v>
      </c>
      <c r="C31" s="248"/>
      <c r="D31" s="248"/>
      <c r="E31" s="248"/>
      <c r="F31" s="249"/>
      <c r="G31" s="252" t="s">
        <v>4</v>
      </c>
      <c r="H31" s="248"/>
      <c r="I31" s="248"/>
      <c r="J31" s="248"/>
      <c r="K31" s="278"/>
    </row>
    <row r="32" spans="1:11" ht="14.25">
      <c r="A32" s="259"/>
      <c r="B32" s="250"/>
      <c r="C32" s="251"/>
      <c r="D32" s="251"/>
      <c r="E32" s="251"/>
      <c r="F32" s="235"/>
      <c r="G32" s="250"/>
      <c r="H32" s="251"/>
      <c r="I32" s="251"/>
      <c r="J32" s="251"/>
      <c r="K32" s="257"/>
    </row>
    <row r="33" spans="1:11" ht="15.75" customHeight="1">
      <c r="A33" s="5" t="s">
        <v>5</v>
      </c>
      <c r="B33" s="255" t="s">
        <v>6</v>
      </c>
      <c r="C33" s="248"/>
      <c r="D33" s="248"/>
      <c r="E33" s="248"/>
      <c r="F33" s="249"/>
      <c r="G33" s="255" t="s">
        <v>7</v>
      </c>
      <c r="H33" s="248"/>
      <c r="I33" s="248"/>
      <c r="J33" s="248"/>
      <c r="K33" s="249"/>
    </row>
    <row r="34" spans="1:11" ht="15.75" customHeight="1">
      <c r="A34" s="6" t="s">
        <v>8</v>
      </c>
      <c r="B34" s="7" t="s">
        <v>9</v>
      </c>
      <c r="C34" s="7" t="s">
        <v>10</v>
      </c>
      <c r="D34" s="7" t="s">
        <v>11</v>
      </c>
      <c r="E34" s="7" t="s">
        <v>12</v>
      </c>
      <c r="F34" s="7" t="s">
        <v>13</v>
      </c>
      <c r="G34" s="9" t="s">
        <v>14</v>
      </c>
      <c r="H34" s="9" t="s">
        <v>15</v>
      </c>
      <c r="I34" s="9" t="s">
        <v>16</v>
      </c>
      <c r="J34" s="9" t="s">
        <v>17</v>
      </c>
      <c r="K34" s="9" t="s">
        <v>18</v>
      </c>
    </row>
    <row r="35" spans="1:11" ht="15.75" customHeight="1">
      <c r="A35" s="10">
        <v>1</v>
      </c>
      <c r="B35" s="297" t="s">
        <v>38</v>
      </c>
      <c r="C35" s="83"/>
      <c r="D35" s="287" t="s">
        <v>38</v>
      </c>
      <c r="E35" s="84"/>
      <c r="F35" s="85"/>
      <c r="G35" s="86"/>
      <c r="H35" s="288" t="s">
        <v>38</v>
      </c>
      <c r="I35" s="84"/>
      <c r="J35" s="289" t="s">
        <v>38</v>
      </c>
      <c r="K35" s="16"/>
    </row>
    <row r="36" spans="1:11" ht="15.75" customHeight="1">
      <c r="A36" s="10">
        <v>2</v>
      </c>
      <c r="B36" s="298"/>
      <c r="C36" s="87"/>
      <c r="D36" s="237"/>
      <c r="E36" s="88"/>
      <c r="F36" s="89"/>
      <c r="G36" s="86"/>
      <c r="H36" s="268"/>
      <c r="I36" s="88"/>
      <c r="J36" s="268"/>
      <c r="K36" s="16"/>
    </row>
    <row r="37" spans="1:11" ht="15">
      <c r="A37" s="10">
        <v>3</v>
      </c>
      <c r="B37" s="298"/>
      <c r="C37" s="87"/>
      <c r="D37" s="237"/>
      <c r="E37" s="88"/>
      <c r="F37" s="89"/>
      <c r="G37" s="86"/>
      <c r="H37" s="268"/>
      <c r="I37" s="88"/>
      <c r="J37" s="268"/>
      <c r="K37" s="16"/>
    </row>
    <row r="38" spans="1:11" ht="15">
      <c r="A38" s="10">
        <v>4</v>
      </c>
      <c r="B38" s="299"/>
      <c r="C38" s="87"/>
      <c r="D38" s="237"/>
      <c r="E38" s="88"/>
      <c r="F38" s="89"/>
      <c r="G38" s="86"/>
      <c r="H38" s="269"/>
      <c r="I38" s="88"/>
      <c r="J38" s="269"/>
      <c r="K38" s="16"/>
    </row>
    <row r="39" spans="1:11" ht="15">
      <c r="A39" s="10">
        <v>5</v>
      </c>
      <c r="B39" s="90"/>
      <c r="C39" s="20"/>
      <c r="D39" s="20"/>
      <c r="E39" s="20"/>
      <c r="F39" s="21"/>
      <c r="G39" s="17"/>
      <c r="H39" s="20"/>
      <c r="I39" s="20"/>
      <c r="J39" s="20"/>
      <c r="K39" s="21"/>
    </row>
    <row r="40" spans="1:11" ht="15">
      <c r="A40" s="10">
        <v>6</v>
      </c>
      <c r="B40" s="17"/>
      <c r="C40" s="20"/>
      <c r="D40" s="20"/>
      <c r="E40" s="20"/>
      <c r="F40" s="21"/>
      <c r="G40" s="17"/>
      <c r="H40" s="20"/>
      <c r="I40" s="20"/>
      <c r="J40" s="20"/>
      <c r="K40" s="21"/>
    </row>
    <row r="41" spans="1:11" ht="15">
      <c r="A41" s="10">
        <v>7</v>
      </c>
      <c r="B41" s="17"/>
      <c r="C41" s="20"/>
      <c r="D41" s="20"/>
      <c r="E41" s="20"/>
      <c r="F41" s="21"/>
      <c r="G41" s="17"/>
      <c r="H41" s="20"/>
      <c r="I41" s="20"/>
      <c r="J41" s="20"/>
      <c r="K41" s="21"/>
    </row>
    <row r="42" spans="1:11" ht="15">
      <c r="A42" s="22">
        <v>8</v>
      </c>
      <c r="B42" s="23"/>
      <c r="C42" s="24"/>
      <c r="D42" s="24"/>
      <c r="E42" s="24"/>
      <c r="F42" s="25"/>
      <c r="G42" s="23"/>
      <c r="H42" s="24"/>
      <c r="I42" s="24"/>
      <c r="J42" s="24"/>
      <c r="K42" s="25"/>
    </row>
    <row r="43" spans="1:11" ht="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 ht="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ht="15">
      <c r="A45" s="274" t="s">
        <v>39</v>
      </c>
      <c r="B45" s="275"/>
      <c r="C45" s="275"/>
      <c r="D45" s="275"/>
      <c r="E45" s="275"/>
      <c r="F45" s="275"/>
      <c r="G45" s="275"/>
      <c r="H45" s="275"/>
      <c r="I45" s="275"/>
      <c r="J45" s="275"/>
      <c r="K45" s="276"/>
    </row>
    <row r="46" spans="1:11" ht="14.25">
      <c r="A46" s="277" t="s">
        <v>2</v>
      </c>
      <c r="B46" s="247" t="s">
        <v>3</v>
      </c>
      <c r="C46" s="248"/>
      <c r="D46" s="248"/>
      <c r="E46" s="248"/>
      <c r="F46" s="249"/>
      <c r="G46" s="252" t="s">
        <v>4</v>
      </c>
      <c r="H46" s="248"/>
      <c r="I46" s="248"/>
      <c r="J46" s="248"/>
      <c r="K46" s="278"/>
    </row>
    <row r="47" spans="1:11" ht="14.25">
      <c r="A47" s="259"/>
      <c r="B47" s="250"/>
      <c r="C47" s="251"/>
      <c r="D47" s="251"/>
      <c r="E47" s="251"/>
      <c r="F47" s="235"/>
      <c r="G47" s="250"/>
      <c r="H47" s="251"/>
      <c r="I47" s="251"/>
      <c r="J47" s="251"/>
      <c r="K47" s="257"/>
    </row>
    <row r="48" spans="1:11" ht="15">
      <c r="A48" s="5" t="s">
        <v>5</v>
      </c>
      <c r="B48" s="255" t="s">
        <v>40</v>
      </c>
      <c r="C48" s="248"/>
      <c r="D48" s="248"/>
      <c r="E48" s="248"/>
      <c r="F48" s="249"/>
      <c r="G48" s="255" t="s">
        <v>41</v>
      </c>
      <c r="H48" s="248"/>
      <c r="I48" s="248"/>
      <c r="J48" s="248"/>
      <c r="K48" s="278"/>
    </row>
    <row r="49" spans="1:11" ht="15">
      <c r="A49" s="6" t="s">
        <v>8</v>
      </c>
      <c r="B49" s="7" t="s">
        <v>9</v>
      </c>
      <c r="C49" s="7" t="s">
        <v>10</v>
      </c>
      <c r="D49" s="7" t="s">
        <v>11</v>
      </c>
      <c r="E49" s="7" t="s">
        <v>12</v>
      </c>
      <c r="F49" s="7" t="s">
        <v>13</v>
      </c>
      <c r="G49" s="91" t="s">
        <v>14</v>
      </c>
      <c r="H49" s="9" t="s">
        <v>15</v>
      </c>
      <c r="I49" s="9" t="s">
        <v>16</v>
      </c>
      <c r="J49" s="9" t="s">
        <v>17</v>
      </c>
      <c r="K49" s="9" t="s">
        <v>18</v>
      </c>
    </row>
    <row r="50" spans="1:11" ht="15">
      <c r="A50" s="10">
        <v>1</v>
      </c>
      <c r="B50" s="284" t="s">
        <v>24</v>
      </c>
      <c r="C50" s="286" t="s">
        <v>24</v>
      </c>
      <c r="D50" s="286" t="s">
        <v>24</v>
      </c>
      <c r="E50" s="286" t="s">
        <v>24</v>
      </c>
      <c r="F50" s="286" t="s">
        <v>24</v>
      </c>
      <c r="G50" s="92"/>
      <c r="H50" s="286" t="s">
        <v>24</v>
      </c>
      <c r="I50" s="286" t="s">
        <v>24</v>
      </c>
      <c r="J50" s="286" t="s">
        <v>24</v>
      </c>
      <c r="K50" s="93"/>
    </row>
    <row r="51" spans="1:11" ht="15">
      <c r="A51" s="10">
        <v>2</v>
      </c>
      <c r="B51" s="285"/>
      <c r="C51" s="268"/>
      <c r="D51" s="268"/>
      <c r="E51" s="268"/>
      <c r="F51" s="268"/>
      <c r="G51" s="20"/>
      <c r="H51" s="268"/>
      <c r="I51" s="268"/>
      <c r="J51" s="268"/>
      <c r="K51" s="16"/>
    </row>
    <row r="52" spans="1:11" ht="15">
      <c r="A52" s="10">
        <v>3</v>
      </c>
      <c r="B52" s="285"/>
      <c r="C52" s="268"/>
      <c r="D52" s="268"/>
      <c r="E52" s="268"/>
      <c r="F52" s="268"/>
      <c r="G52" s="20"/>
      <c r="H52" s="268"/>
      <c r="I52" s="268"/>
      <c r="J52" s="268"/>
      <c r="K52" s="16"/>
    </row>
    <row r="53" spans="1:11" ht="15">
      <c r="A53" s="10">
        <v>4</v>
      </c>
      <c r="B53" s="259"/>
      <c r="C53" s="269"/>
      <c r="D53" s="269"/>
      <c r="E53" s="269"/>
      <c r="F53" s="269"/>
      <c r="G53" s="20"/>
      <c r="H53" s="269"/>
      <c r="I53" s="269"/>
      <c r="J53" s="269"/>
      <c r="K53" s="16"/>
    </row>
    <row r="54" spans="1:11" ht="15">
      <c r="A54" s="10">
        <v>5</v>
      </c>
      <c r="B54" s="292" t="s">
        <v>24</v>
      </c>
      <c r="C54" s="290" t="s">
        <v>24</v>
      </c>
      <c r="D54" s="290" t="s">
        <v>24</v>
      </c>
      <c r="E54" s="290" t="s">
        <v>24</v>
      </c>
      <c r="F54" s="290" t="s">
        <v>24</v>
      </c>
      <c r="G54" s="20"/>
      <c r="H54" s="290" t="s">
        <v>24</v>
      </c>
      <c r="I54" s="290" t="s">
        <v>24</v>
      </c>
      <c r="J54" s="290" t="s">
        <v>24</v>
      </c>
      <c r="K54" s="21"/>
    </row>
    <row r="55" spans="1:11" ht="15">
      <c r="A55" s="10">
        <v>6</v>
      </c>
      <c r="B55" s="293"/>
      <c r="C55" s="268"/>
      <c r="D55" s="268"/>
      <c r="E55" s="268"/>
      <c r="F55" s="268"/>
      <c r="G55" s="20"/>
      <c r="H55" s="268"/>
      <c r="I55" s="268"/>
      <c r="J55" s="268"/>
      <c r="K55" s="21"/>
    </row>
    <row r="56" spans="1:11" ht="15">
      <c r="A56" s="10">
        <v>7</v>
      </c>
      <c r="B56" s="293"/>
      <c r="C56" s="268"/>
      <c r="D56" s="268"/>
      <c r="E56" s="268"/>
      <c r="F56" s="268"/>
      <c r="G56" s="20"/>
      <c r="H56" s="268"/>
      <c r="I56" s="268"/>
      <c r="J56" s="268"/>
      <c r="K56" s="21"/>
    </row>
    <row r="57" spans="1:11" ht="15">
      <c r="A57" s="22">
        <v>8</v>
      </c>
      <c r="B57" s="294"/>
      <c r="C57" s="291"/>
      <c r="D57" s="291"/>
      <c r="E57" s="291"/>
      <c r="F57" s="291"/>
      <c r="G57" s="24"/>
      <c r="H57" s="291"/>
      <c r="I57" s="291"/>
      <c r="J57" s="291"/>
      <c r="K57" s="25"/>
    </row>
    <row r="58" spans="1:11" ht="1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 ht="15">
      <c r="A59" s="57" t="s">
        <v>32</v>
      </c>
      <c r="B59" s="57" t="s">
        <v>33</v>
      </c>
      <c r="C59" s="58"/>
      <c r="D59" s="58"/>
      <c r="E59" s="58"/>
      <c r="F59" s="26"/>
      <c r="G59" s="26"/>
      <c r="H59" s="26"/>
      <c r="I59" s="26"/>
      <c r="J59" s="26"/>
      <c r="K59" s="26"/>
    </row>
    <row r="60" spans="1:11" ht="15">
      <c r="A60" s="58"/>
      <c r="B60" s="57" t="s">
        <v>42</v>
      </c>
      <c r="C60" s="58"/>
      <c r="D60" s="58"/>
      <c r="E60" s="58"/>
      <c r="F60" s="26"/>
      <c r="G60" s="26"/>
      <c r="H60" s="26"/>
      <c r="I60" s="26"/>
      <c r="J60" s="26"/>
      <c r="K60" s="26"/>
    </row>
    <row r="61" spans="1:11" ht="1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 ht="1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 ht="1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</sheetData>
  <mergeCells count="52">
    <mergeCell ref="B17:F18"/>
    <mergeCell ref="G17:K18"/>
    <mergeCell ref="G33:K33"/>
    <mergeCell ref="B35:B38"/>
    <mergeCell ref="B19:F19"/>
    <mergeCell ref="G19:K19"/>
    <mergeCell ref="A1:K1"/>
    <mergeCell ref="A2:A3"/>
    <mergeCell ref="B2:F3"/>
    <mergeCell ref="G2:K3"/>
    <mergeCell ref="B4:F4"/>
    <mergeCell ref="G4:K4"/>
    <mergeCell ref="C6:C9"/>
    <mergeCell ref="E6:E9"/>
    <mergeCell ref="F6:F9"/>
    <mergeCell ref="I6:I9"/>
    <mergeCell ref="A16:K16"/>
    <mergeCell ref="A17:A18"/>
    <mergeCell ref="C25:C28"/>
    <mergeCell ref="E25:E28"/>
    <mergeCell ref="F25:F28"/>
    <mergeCell ref="I25:I28"/>
    <mergeCell ref="A30:K30"/>
    <mergeCell ref="B54:B57"/>
    <mergeCell ref="C54:C57"/>
    <mergeCell ref="D54:D57"/>
    <mergeCell ref="E54:E57"/>
    <mergeCell ref="F54:F57"/>
    <mergeCell ref="H54:H57"/>
    <mergeCell ref="I54:I57"/>
    <mergeCell ref="J54:J57"/>
    <mergeCell ref="E50:E53"/>
    <mergeCell ref="F50:F53"/>
    <mergeCell ref="H50:H53"/>
    <mergeCell ref="I50:I53"/>
    <mergeCell ref="J50:J53"/>
    <mergeCell ref="A31:A32"/>
    <mergeCell ref="A46:A47"/>
    <mergeCell ref="B50:B53"/>
    <mergeCell ref="C50:C53"/>
    <mergeCell ref="D50:D53"/>
    <mergeCell ref="B46:F47"/>
    <mergeCell ref="D35:D38"/>
    <mergeCell ref="A45:K45"/>
    <mergeCell ref="H35:H38"/>
    <mergeCell ref="J35:J38"/>
    <mergeCell ref="G46:K47"/>
    <mergeCell ref="B48:F48"/>
    <mergeCell ref="G48:K48"/>
    <mergeCell ref="B31:F32"/>
    <mergeCell ref="G31:K32"/>
    <mergeCell ref="B33:F33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20"/>
  <sheetViews>
    <sheetView tabSelected="1" workbookViewId="0">
      <selection activeCell="F35" sqref="F35:F37"/>
    </sheetView>
  </sheetViews>
  <sheetFormatPr defaultColWidth="14.42578125" defaultRowHeight="15.75" customHeight="1"/>
  <cols>
    <col min="1" max="1" width="14.42578125" style="4"/>
    <col min="2" max="2" width="12.85546875" style="4" customWidth="1"/>
    <col min="3" max="3" width="13.28515625" style="4" customWidth="1"/>
    <col min="4" max="5" width="12.7109375" style="4" customWidth="1"/>
    <col min="6" max="6" width="13.140625" style="4" customWidth="1"/>
    <col min="7" max="8" width="14.42578125" style="4"/>
    <col min="9" max="9" width="12.42578125" style="4" customWidth="1"/>
    <col min="10" max="10" width="14.42578125" style="4"/>
    <col min="11" max="11" width="12" style="4" customWidth="1"/>
    <col min="12" max="16384" width="14.42578125" style="4"/>
  </cols>
  <sheetData>
    <row r="1" spans="1:22" ht="15">
      <c r="A1" s="352" t="s">
        <v>43</v>
      </c>
      <c r="B1" s="275"/>
      <c r="C1" s="275"/>
      <c r="D1" s="275"/>
      <c r="E1" s="275"/>
      <c r="F1" s="275"/>
      <c r="G1" s="275"/>
      <c r="H1" s="275"/>
      <c r="I1" s="275"/>
      <c r="J1" s="275"/>
      <c r="K1" s="276"/>
    </row>
    <row r="2" spans="1:22" ht="14.25">
      <c r="A2" s="346" t="s">
        <v>2</v>
      </c>
      <c r="B2" s="347" t="s">
        <v>3</v>
      </c>
      <c r="C2" s="248"/>
      <c r="D2" s="248"/>
      <c r="E2" s="248"/>
      <c r="F2" s="249"/>
      <c r="G2" s="348" t="s">
        <v>4</v>
      </c>
      <c r="H2" s="248"/>
      <c r="I2" s="248"/>
      <c r="J2" s="248"/>
      <c r="K2" s="278"/>
    </row>
    <row r="3" spans="1:22" ht="14.25">
      <c r="A3" s="259"/>
      <c r="B3" s="250"/>
      <c r="C3" s="251"/>
      <c r="D3" s="251"/>
      <c r="E3" s="251"/>
      <c r="F3" s="235"/>
      <c r="G3" s="250"/>
      <c r="H3" s="251"/>
      <c r="I3" s="251"/>
      <c r="J3" s="251"/>
      <c r="K3" s="257"/>
    </row>
    <row r="4" spans="1:22" ht="15">
      <c r="A4" s="94" t="s">
        <v>5</v>
      </c>
      <c r="B4" s="349" t="s">
        <v>6</v>
      </c>
      <c r="C4" s="248"/>
      <c r="D4" s="248"/>
      <c r="E4" s="248"/>
      <c r="F4" s="249"/>
      <c r="G4" s="349" t="s">
        <v>7</v>
      </c>
      <c r="H4" s="248"/>
      <c r="I4" s="248"/>
      <c r="J4" s="248"/>
      <c r="K4" s="278"/>
    </row>
    <row r="5" spans="1:22" ht="15">
      <c r="A5" s="95" t="s">
        <v>8</v>
      </c>
      <c r="B5" s="96" t="s">
        <v>9</v>
      </c>
      <c r="C5" s="96" t="s">
        <v>10</v>
      </c>
      <c r="D5" s="96" t="s">
        <v>11</v>
      </c>
      <c r="E5" s="96" t="s">
        <v>12</v>
      </c>
      <c r="F5" s="96" t="s">
        <v>13</v>
      </c>
      <c r="G5" s="97" t="s">
        <v>14</v>
      </c>
      <c r="H5" s="97" t="s">
        <v>15</v>
      </c>
      <c r="I5" s="97" t="s">
        <v>16</v>
      </c>
      <c r="J5" s="97" t="s">
        <v>17</v>
      </c>
      <c r="K5" s="97" t="s">
        <v>18</v>
      </c>
    </row>
    <row r="6" spans="1:22" ht="15">
      <c r="A6" s="95">
        <v>1</v>
      </c>
      <c r="B6" s="98"/>
      <c r="C6" s="99"/>
      <c r="D6" s="99"/>
      <c r="E6" s="99"/>
      <c r="F6" s="99"/>
      <c r="G6" s="100"/>
      <c r="H6" s="101"/>
      <c r="I6" s="101"/>
      <c r="J6" s="101"/>
      <c r="K6" s="102"/>
    </row>
    <row r="7" spans="1:22" ht="15">
      <c r="A7" s="95">
        <v>2</v>
      </c>
      <c r="B7" s="98"/>
      <c r="C7" s="99"/>
      <c r="D7" s="99"/>
      <c r="E7" s="99"/>
      <c r="F7" s="99"/>
      <c r="G7" s="100"/>
      <c r="H7" s="101"/>
      <c r="I7" s="101"/>
      <c r="J7" s="101"/>
      <c r="K7" s="102"/>
    </row>
    <row r="8" spans="1:22" ht="15">
      <c r="A8" s="95">
        <v>3</v>
      </c>
      <c r="B8" s="98"/>
      <c r="C8" s="99"/>
      <c r="D8" s="99"/>
      <c r="E8" s="99"/>
      <c r="F8" s="99"/>
      <c r="G8" s="100"/>
      <c r="H8" s="101"/>
      <c r="I8" s="101"/>
      <c r="J8" s="103"/>
      <c r="K8" s="102"/>
    </row>
    <row r="9" spans="1:22" ht="15">
      <c r="A9" s="95">
        <v>4</v>
      </c>
      <c r="B9" s="98"/>
      <c r="C9" s="99"/>
      <c r="D9" s="99"/>
      <c r="E9" s="99"/>
      <c r="F9" s="99"/>
      <c r="G9" s="100"/>
      <c r="H9" s="101"/>
      <c r="I9" s="101"/>
      <c r="J9" s="103"/>
      <c r="K9" s="102"/>
    </row>
    <row r="10" spans="1:22" ht="15">
      <c r="A10" s="95">
        <v>5</v>
      </c>
      <c r="B10" s="104"/>
      <c r="C10" s="103"/>
      <c r="D10" s="103"/>
      <c r="E10" s="350" t="s">
        <v>44</v>
      </c>
      <c r="F10" s="353" t="s">
        <v>44</v>
      </c>
      <c r="G10" s="100"/>
      <c r="H10" s="353" t="s">
        <v>44</v>
      </c>
      <c r="I10" s="353" t="s">
        <v>44</v>
      </c>
      <c r="J10" s="353" t="s">
        <v>44</v>
      </c>
      <c r="K10" s="353" t="s">
        <v>44</v>
      </c>
    </row>
    <row r="11" spans="1:22" ht="15">
      <c r="A11" s="95">
        <v>6</v>
      </c>
      <c r="B11" s="104"/>
      <c r="C11" s="103"/>
      <c r="D11" s="103"/>
      <c r="E11" s="237"/>
      <c r="F11" s="354"/>
      <c r="G11" s="100"/>
      <c r="H11" s="354"/>
      <c r="I11" s="354"/>
      <c r="J11" s="354"/>
      <c r="K11" s="354"/>
    </row>
    <row r="12" spans="1:22" ht="15">
      <c r="A12" s="95">
        <v>7</v>
      </c>
      <c r="B12" s="104"/>
      <c r="C12" s="103"/>
      <c r="D12" s="103"/>
      <c r="E12" s="237"/>
      <c r="F12" s="354"/>
      <c r="G12" s="100"/>
      <c r="H12" s="354"/>
      <c r="I12" s="354"/>
      <c r="J12" s="354"/>
      <c r="K12" s="354"/>
    </row>
    <row r="13" spans="1:22" ht="15">
      <c r="A13" s="105">
        <v>8</v>
      </c>
      <c r="B13" s="106"/>
      <c r="C13" s="107"/>
      <c r="D13" s="107"/>
      <c r="E13" s="237"/>
      <c r="F13" s="355"/>
      <c r="G13" s="108"/>
      <c r="H13" s="355"/>
      <c r="I13" s="355"/>
      <c r="J13" s="355"/>
      <c r="K13" s="355"/>
    </row>
    <row r="14" spans="1:22" ht="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22" ht="15">
      <c r="A15" s="352" t="s">
        <v>45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6"/>
      <c r="L15" s="279"/>
      <c r="M15" s="237"/>
      <c r="N15" s="237"/>
      <c r="O15" s="237"/>
      <c r="P15" s="237"/>
      <c r="Q15" s="237"/>
      <c r="R15" s="237"/>
      <c r="S15" s="237"/>
      <c r="T15" s="237"/>
      <c r="U15" s="237"/>
      <c r="V15" s="237"/>
    </row>
    <row r="16" spans="1:22" ht="14.25">
      <c r="A16" s="346" t="s">
        <v>2</v>
      </c>
      <c r="B16" s="347" t="s">
        <v>3</v>
      </c>
      <c r="C16" s="248"/>
      <c r="D16" s="248"/>
      <c r="E16" s="248"/>
      <c r="F16" s="249"/>
      <c r="G16" s="348" t="s">
        <v>4</v>
      </c>
      <c r="H16" s="248"/>
      <c r="I16" s="248"/>
      <c r="J16" s="248"/>
      <c r="K16" s="278"/>
      <c r="L16" s="345"/>
      <c r="M16" s="282"/>
      <c r="N16" s="237"/>
      <c r="O16" s="237"/>
      <c r="P16" s="237"/>
      <c r="Q16" s="237"/>
      <c r="R16" s="283"/>
      <c r="S16" s="237"/>
      <c r="T16" s="237"/>
      <c r="U16" s="237"/>
      <c r="V16" s="237"/>
    </row>
    <row r="17" spans="1:22" ht="14.25">
      <c r="A17" s="259"/>
      <c r="B17" s="250"/>
      <c r="C17" s="251"/>
      <c r="D17" s="251"/>
      <c r="E17" s="251"/>
      <c r="F17" s="235"/>
      <c r="G17" s="250"/>
      <c r="H17" s="251"/>
      <c r="I17" s="251"/>
      <c r="J17" s="251"/>
      <c r="K17" s="25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</row>
    <row r="18" spans="1:22" ht="15">
      <c r="A18" s="94" t="s">
        <v>5</v>
      </c>
      <c r="B18" s="349" t="s">
        <v>6</v>
      </c>
      <c r="C18" s="248"/>
      <c r="D18" s="248"/>
      <c r="E18" s="248"/>
      <c r="F18" s="249"/>
      <c r="G18" s="349" t="s">
        <v>7</v>
      </c>
      <c r="H18" s="248"/>
      <c r="I18" s="248"/>
      <c r="J18" s="248"/>
      <c r="K18" s="278"/>
      <c r="L18" s="61"/>
      <c r="M18" s="279"/>
      <c r="N18" s="237"/>
      <c r="O18" s="237"/>
      <c r="P18" s="237"/>
      <c r="Q18" s="237"/>
      <c r="R18" s="279"/>
      <c r="S18" s="237"/>
      <c r="T18" s="237"/>
      <c r="U18" s="237"/>
      <c r="V18" s="237"/>
    </row>
    <row r="19" spans="1:22" ht="15">
      <c r="A19" s="95" t="s">
        <v>8</v>
      </c>
      <c r="B19" s="96" t="s">
        <v>9</v>
      </c>
      <c r="C19" s="96" t="s">
        <v>10</v>
      </c>
      <c r="D19" s="96" t="s">
        <v>11</v>
      </c>
      <c r="E19" s="96" t="s">
        <v>12</v>
      </c>
      <c r="F19" s="96" t="s">
        <v>13</v>
      </c>
      <c r="G19" s="97" t="s">
        <v>14</v>
      </c>
      <c r="H19" s="97" t="s">
        <v>15</v>
      </c>
      <c r="I19" s="97" t="s">
        <v>16</v>
      </c>
      <c r="J19" s="97" t="s">
        <v>17</v>
      </c>
      <c r="K19" s="109" t="s">
        <v>18</v>
      </c>
      <c r="L19" s="61"/>
      <c r="M19" s="61"/>
      <c r="N19" s="61"/>
      <c r="O19" s="61"/>
      <c r="P19" s="61"/>
      <c r="Q19" s="61"/>
      <c r="R19" s="63"/>
      <c r="S19" s="63"/>
      <c r="T19" s="63"/>
      <c r="U19" s="63"/>
      <c r="V19" s="63"/>
    </row>
    <row r="20" spans="1:22" ht="15">
      <c r="A20" s="95">
        <v>1</v>
      </c>
      <c r="B20" s="98"/>
      <c r="C20" s="99"/>
      <c r="D20" s="99"/>
      <c r="E20" s="350" t="s">
        <v>46</v>
      </c>
      <c r="F20" s="99"/>
      <c r="G20" s="100"/>
      <c r="H20" s="101"/>
      <c r="I20" s="101"/>
      <c r="J20" s="101"/>
      <c r="K20" s="110"/>
      <c r="L20" s="61"/>
      <c r="M20" s="111"/>
      <c r="N20" s="111"/>
      <c r="O20" s="111"/>
      <c r="P20" s="111"/>
      <c r="Q20" s="111"/>
      <c r="R20" s="60"/>
      <c r="S20" s="63"/>
      <c r="T20" s="63"/>
      <c r="U20" s="63"/>
      <c r="V20" s="63"/>
    </row>
    <row r="21" spans="1:22" ht="15">
      <c r="A21" s="95">
        <v>2</v>
      </c>
      <c r="B21" s="98"/>
      <c r="C21" s="99"/>
      <c r="D21" s="99"/>
      <c r="E21" s="237"/>
      <c r="F21" s="99"/>
      <c r="G21" s="100"/>
      <c r="H21" s="101"/>
      <c r="I21" s="101"/>
      <c r="J21" s="101"/>
      <c r="K21" s="110"/>
      <c r="L21" s="61"/>
      <c r="M21" s="111"/>
      <c r="N21" s="111"/>
      <c r="O21" s="111"/>
      <c r="P21" s="111"/>
      <c r="Q21" s="111"/>
      <c r="R21" s="60"/>
      <c r="S21" s="63"/>
      <c r="T21" s="63"/>
      <c r="U21" s="63"/>
      <c r="V21" s="63"/>
    </row>
    <row r="22" spans="1:22" ht="15">
      <c r="A22" s="95">
        <v>3</v>
      </c>
      <c r="B22" s="98"/>
      <c r="C22" s="99"/>
      <c r="D22" s="99"/>
      <c r="E22" s="237"/>
      <c r="F22" s="99"/>
      <c r="G22" s="100"/>
      <c r="H22" s="101"/>
      <c r="I22" s="101"/>
      <c r="J22" s="103"/>
      <c r="K22" s="110"/>
      <c r="L22" s="61"/>
      <c r="M22" s="111"/>
      <c r="N22" s="111"/>
      <c r="O22" s="111"/>
      <c r="P22" s="111"/>
      <c r="Q22" s="111"/>
      <c r="R22" s="60"/>
      <c r="S22" s="63"/>
      <c r="T22" s="63"/>
      <c r="U22" s="60"/>
      <c r="V22" s="63"/>
    </row>
    <row r="23" spans="1:22" ht="15">
      <c r="A23" s="95">
        <v>4</v>
      </c>
      <c r="B23" s="98"/>
      <c r="C23" s="99"/>
      <c r="D23" s="99"/>
      <c r="E23" s="237"/>
      <c r="F23" s="99"/>
      <c r="G23" s="100"/>
      <c r="H23" s="101"/>
      <c r="I23" s="101"/>
      <c r="J23" s="103"/>
      <c r="K23" s="110"/>
      <c r="L23" s="61"/>
      <c r="M23" s="111"/>
      <c r="N23" s="111"/>
      <c r="O23" s="111"/>
      <c r="P23" s="111"/>
      <c r="Q23" s="111"/>
      <c r="R23" s="60"/>
      <c r="S23" s="63"/>
      <c r="T23" s="63"/>
      <c r="U23" s="60"/>
      <c r="V23" s="63"/>
    </row>
    <row r="24" spans="1:22" ht="15">
      <c r="A24" s="95">
        <v>5</v>
      </c>
      <c r="B24" s="351" t="s">
        <v>46</v>
      </c>
      <c r="C24" s="351" t="s">
        <v>46</v>
      </c>
      <c r="D24" s="351" t="s">
        <v>46</v>
      </c>
      <c r="E24" s="99"/>
      <c r="F24" s="99"/>
      <c r="G24" s="100"/>
      <c r="H24" s="101"/>
      <c r="I24" s="101"/>
      <c r="J24" s="103"/>
      <c r="K24" s="110"/>
      <c r="L24" s="61"/>
      <c r="M24" s="60"/>
      <c r="N24" s="60"/>
      <c r="O24" s="60"/>
      <c r="P24" s="345"/>
      <c r="Q24" s="345"/>
      <c r="R24" s="60"/>
      <c r="S24" s="345"/>
      <c r="T24" s="345"/>
      <c r="U24" s="345"/>
      <c r="V24" s="345"/>
    </row>
    <row r="25" spans="1:22" ht="15">
      <c r="A25" s="95">
        <v>6</v>
      </c>
      <c r="B25" s="268"/>
      <c r="C25" s="268"/>
      <c r="D25" s="268"/>
      <c r="E25" s="99"/>
      <c r="F25" s="99"/>
      <c r="G25" s="100"/>
      <c r="H25" s="101"/>
      <c r="I25" s="101"/>
      <c r="J25" s="103"/>
      <c r="K25" s="110"/>
      <c r="L25" s="61"/>
      <c r="M25" s="60"/>
      <c r="N25" s="60"/>
      <c r="O25" s="60"/>
      <c r="P25" s="237"/>
      <c r="Q25" s="237"/>
      <c r="R25" s="60"/>
      <c r="S25" s="237"/>
      <c r="T25" s="237"/>
      <c r="U25" s="237"/>
      <c r="V25" s="237"/>
    </row>
    <row r="26" spans="1:22" ht="15">
      <c r="A26" s="95">
        <v>7</v>
      </c>
      <c r="B26" s="268"/>
      <c r="C26" s="268"/>
      <c r="D26" s="268"/>
      <c r="E26" s="99"/>
      <c r="F26" s="99"/>
      <c r="G26" s="100"/>
      <c r="H26" s="101"/>
      <c r="I26" s="101"/>
      <c r="J26" s="103"/>
      <c r="K26" s="110"/>
      <c r="L26" s="61"/>
      <c r="M26" s="60"/>
      <c r="N26" s="60"/>
      <c r="O26" s="60"/>
      <c r="P26" s="237"/>
      <c r="Q26" s="237"/>
      <c r="R26" s="60"/>
      <c r="S26" s="237"/>
      <c r="T26" s="237"/>
      <c r="U26" s="237"/>
      <c r="V26" s="237"/>
    </row>
    <row r="27" spans="1:22" ht="15">
      <c r="A27" s="105">
        <v>8</v>
      </c>
      <c r="B27" s="269"/>
      <c r="C27" s="269"/>
      <c r="D27" s="269"/>
      <c r="E27" s="99"/>
      <c r="F27" s="99"/>
      <c r="G27" s="108"/>
      <c r="H27" s="101"/>
      <c r="I27" s="101"/>
      <c r="J27" s="103"/>
      <c r="K27" s="110"/>
      <c r="L27" s="61"/>
      <c r="M27" s="60"/>
      <c r="N27" s="60"/>
      <c r="O27" s="60"/>
      <c r="P27" s="237"/>
      <c r="Q27" s="237"/>
      <c r="R27" s="60"/>
      <c r="S27" s="237"/>
      <c r="T27" s="237"/>
      <c r="U27" s="237"/>
      <c r="V27" s="237"/>
    </row>
    <row r="28" spans="1:22" ht="16.5" thickTop="1" thickBo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22" ht="15">
      <c r="A29" s="344" t="s">
        <v>71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  <c r="L29" s="112" t="s">
        <v>47</v>
      </c>
      <c r="M29" s="112"/>
    </row>
    <row r="30" spans="1:22" ht="14.25">
      <c r="A30" s="338" t="s">
        <v>2</v>
      </c>
      <c r="B30" s="247" t="s">
        <v>3</v>
      </c>
      <c r="C30" s="248"/>
      <c r="D30" s="248"/>
      <c r="E30" s="248"/>
      <c r="F30" s="249"/>
      <c r="G30" s="252" t="s">
        <v>4</v>
      </c>
      <c r="H30" s="248"/>
      <c r="I30" s="248"/>
      <c r="J30" s="248"/>
      <c r="K30" s="319"/>
    </row>
    <row r="31" spans="1:22" ht="14.25">
      <c r="A31" s="310"/>
      <c r="B31" s="250"/>
      <c r="C31" s="251"/>
      <c r="D31" s="251"/>
      <c r="E31" s="251"/>
      <c r="F31" s="235"/>
      <c r="G31" s="250"/>
      <c r="H31" s="251"/>
      <c r="I31" s="251"/>
      <c r="J31" s="251"/>
      <c r="K31" s="320"/>
    </row>
    <row r="32" spans="1:22" ht="15">
      <c r="A32" s="113" t="s">
        <v>5</v>
      </c>
      <c r="B32" s="255" t="s">
        <v>6</v>
      </c>
      <c r="C32" s="248"/>
      <c r="D32" s="248"/>
      <c r="E32" s="248"/>
      <c r="F32" s="249"/>
      <c r="G32" s="255" t="s">
        <v>7</v>
      </c>
      <c r="H32" s="248"/>
      <c r="I32" s="248"/>
      <c r="J32" s="248"/>
      <c r="K32" s="319"/>
    </row>
    <row r="33" spans="1:11" thickBot="1">
      <c r="A33" s="114" t="s">
        <v>8</v>
      </c>
      <c r="B33" s="30" t="s">
        <v>9</v>
      </c>
      <c r="C33" s="5" t="s">
        <v>10</v>
      </c>
      <c r="D33" s="5" t="s">
        <v>11</v>
      </c>
      <c r="E33" s="41" t="s">
        <v>12</v>
      </c>
      <c r="F33" s="115" t="s">
        <v>13</v>
      </c>
      <c r="G33" s="116" t="s">
        <v>14</v>
      </c>
      <c r="H33" s="116" t="s">
        <v>15</v>
      </c>
      <c r="I33" s="116" t="s">
        <v>16</v>
      </c>
      <c r="J33" s="116" t="s">
        <v>17</v>
      </c>
      <c r="K33" s="117" t="s">
        <v>18</v>
      </c>
    </row>
    <row r="34" spans="1:11" thickTop="1">
      <c r="A34" s="118">
        <v>1</v>
      </c>
      <c r="B34" s="119"/>
      <c r="C34" s="119"/>
      <c r="D34" s="120"/>
      <c r="E34" s="121"/>
      <c r="F34" s="122"/>
      <c r="G34" s="86"/>
      <c r="H34" s="14"/>
      <c r="I34" s="14"/>
      <c r="J34" s="14"/>
      <c r="K34" s="123"/>
    </row>
    <row r="35" spans="1:11" ht="15">
      <c r="A35" s="118">
        <v>2</v>
      </c>
      <c r="B35" s="119"/>
      <c r="C35" s="119"/>
      <c r="D35" s="341" t="s">
        <v>48</v>
      </c>
      <c r="E35" s="124"/>
      <c r="F35" s="343" t="s">
        <v>48</v>
      </c>
      <c r="G35" s="86"/>
      <c r="H35" s="14"/>
      <c r="I35" s="14"/>
      <c r="J35" s="14"/>
      <c r="K35" s="123"/>
    </row>
    <row r="36" spans="1:11" ht="15">
      <c r="A36" s="118">
        <v>3</v>
      </c>
      <c r="B36" s="119"/>
      <c r="C36" s="119"/>
      <c r="D36" s="342"/>
      <c r="E36" s="124"/>
      <c r="F36" s="234"/>
      <c r="G36" s="86"/>
      <c r="H36" s="14"/>
      <c r="I36" s="14"/>
      <c r="J36" s="15"/>
      <c r="K36" s="123"/>
    </row>
    <row r="37" spans="1:11" ht="15">
      <c r="A37" s="118">
        <v>4</v>
      </c>
      <c r="B37" s="119"/>
      <c r="C37" s="119"/>
      <c r="D37" s="342"/>
      <c r="E37" s="124"/>
      <c r="F37" s="234"/>
      <c r="G37" s="86"/>
      <c r="H37" s="14"/>
      <c r="I37" s="14"/>
      <c r="J37" s="15"/>
      <c r="K37" s="123"/>
    </row>
    <row r="38" spans="1:11" ht="15">
      <c r="A38" s="118">
        <v>5</v>
      </c>
      <c r="B38" s="119"/>
      <c r="C38" s="119"/>
      <c r="D38" s="120"/>
      <c r="E38" s="124"/>
      <c r="F38" s="119"/>
      <c r="G38" s="36"/>
      <c r="H38" s="14"/>
      <c r="I38" s="14"/>
      <c r="J38" s="15"/>
      <c r="K38" s="123"/>
    </row>
    <row r="39" spans="1:11" ht="15">
      <c r="A39" s="118">
        <v>6</v>
      </c>
      <c r="B39" s="119"/>
      <c r="C39" s="119"/>
      <c r="D39" s="120"/>
      <c r="E39" s="124"/>
      <c r="F39" s="119"/>
      <c r="G39" s="36"/>
      <c r="H39" s="14"/>
      <c r="I39" s="14"/>
      <c r="J39" s="15"/>
      <c r="K39" s="123"/>
    </row>
    <row r="40" spans="1:11" ht="15">
      <c r="A40" s="118">
        <v>7</v>
      </c>
      <c r="B40" s="119"/>
      <c r="C40" s="119"/>
      <c r="D40" s="120"/>
      <c r="E40" s="124"/>
      <c r="F40" s="119"/>
      <c r="G40" s="36"/>
      <c r="H40" s="14"/>
      <c r="I40" s="14"/>
      <c r="J40" s="15"/>
      <c r="K40" s="123"/>
    </row>
    <row r="41" spans="1:11" thickBot="1">
      <c r="A41" s="125">
        <v>8</v>
      </c>
      <c r="B41" s="126"/>
      <c r="C41" s="126"/>
      <c r="D41" s="127"/>
      <c r="E41" s="128"/>
      <c r="F41" s="126"/>
      <c r="G41" s="129"/>
      <c r="H41" s="130"/>
      <c r="I41" s="130"/>
      <c r="J41" s="131"/>
      <c r="K41" s="132"/>
    </row>
    <row r="43" spans="1:11" ht="15.75" customHeight="1" thickBot="1"/>
    <row r="44" spans="1:11" ht="15">
      <c r="A44" s="344" t="s">
        <v>49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18"/>
    </row>
    <row r="45" spans="1:11" ht="14.25">
      <c r="A45" s="338" t="s">
        <v>2</v>
      </c>
      <c r="B45" s="247" t="s">
        <v>3</v>
      </c>
      <c r="C45" s="248"/>
      <c r="D45" s="248"/>
      <c r="E45" s="248"/>
      <c r="F45" s="249"/>
      <c r="G45" s="247" t="s">
        <v>4</v>
      </c>
      <c r="H45" s="248"/>
      <c r="I45" s="248"/>
      <c r="J45" s="248"/>
      <c r="K45" s="319"/>
    </row>
    <row r="46" spans="1:11" ht="14.25">
      <c r="A46" s="310"/>
      <c r="B46" s="250"/>
      <c r="C46" s="251"/>
      <c r="D46" s="251"/>
      <c r="E46" s="251"/>
      <c r="F46" s="235"/>
      <c r="G46" s="250"/>
      <c r="H46" s="251"/>
      <c r="I46" s="251"/>
      <c r="J46" s="251"/>
      <c r="K46" s="320"/>
    </row>
    <row r="47" spans="1:11" ht="23.25" customHeight="1" thickBot="1">
      <c r="A47" s="133" t="s">
        <v>5</v>
      </c>
      <c r="B47" s="339" t="s">
        <v>6</v>
      </c>
      <c r="C47" s="314"/>
      <c r="D47" s="314"/>
      <c r="E47" s="314"/>
      <c r="F47" s="262"/>
      <c r="G47" s="340" t="s">
        <v>7</v>
      </c>
      <c r="H47" s="251"/>
      <c r="I47" s="251"/>
      <c r="J47" s="251"/>
      <c r="K47" s="320"/>
    </row>
    <row r="48" spans="1:11" ht="15">
      <c r="A48" s="134" t="s">
        <v>8</v>
      </c>
      <c r="B48" s="135" t="s">
        <v>9</v>
      </c>
      <c r="C48" s="135" t="s">
        <v>10</v>
      </c>
      <c r="D48" s="135" t="s">
        <v>11</v>
      </c>
      <c r="E48" s="136" t="s">
        <v>12</v>
      </c>
      <c r="F48" s="137" t="s">
        <v>13</v>
      </c>
      <c r="G48" s="138" t="s">
        <v>14</v>
      </c>
      <c r="H48" s="138" t="s">
        <v>15</v>
      </c>
      <c r="I48" s="138" t="s">
        <v>16</v>
      </c>
      <c r="J48" s="138" t="s">
        <v>17</v>
      </c>
      <c r="K48" s="139" t="s">
        <v>18</v>
      </c>
    </row>
    <row r="49" spans="1:11" ht="15">
      <c r="A49" s="140">
        <v>1</v>
      </c>
      <c r="B49" s="119"/>
      <c r="C49" s="119"/>
      <c r="D49" s="120"/>
      <c r="E49" s="119"/>
      <c r="F49" s="141"/>
      <c r="G49" s="86"/>
      <c r="H49" s="14"/>
      <c r="I49" s="14"/>
      <c r="J49" s="14"/>
      <c r="K49" s="123"/>
    </row>
    <row r="50" spans="1:11" ht="15">
      <c r="A50" s="140">
        <v>2</v>
      </c>
      <c r="B50" s="119"/>
      <c r="C50" s="119"/>
      <c r="D50" s="120"/>
      <c r="E50" s="119"/>
      <c r="F50" s="141"/>
      <c r="G50" s="86"/>
      <c r="H50" s="14"/>
      <c r="I50" s="14"/>
      <c r="J50" s="14"/>
      <c r="K50" s="123"/>
    </row>
    <row r="51" spans="1:11" ht="15">
      <c r="A51" s="140">
        <v>3</v>
      </c>
      <c r="B51" s="119"/>
      <c r="C51" s="119"/>
      <c r="D51" s="120"/>
      <c r="E51" s="119"/>
      <c r="F51" s="141"/>
      <c r="G51" s="86"/>
      <c r="H51" s="14"/>
      <c r="I51" s="14"/>
      <c r="J51" s="15"/>
      <c r="K51" s="123"/>
    </row>
    <row r="52" spans="1:11" ht="15">
      <c r="A52" s="140">
        <v>4</v>
      </c>
      <c r="B52" s="119"/>
      <c r="C52" s="119"/>
      <c r="D52" s="120"/>
      <c r="E52" s="119"/>
      <c r="F52" s="141"/>
      <c r="G52" s="86"/>
      <c r="H52" s="14"/>
      <c r="I52" s="14"/>
      <c r="J52" s="15"/>
      <c r="K52" s="123"/>
    </row>
    <row r="53" spans="1:11" ht="15">
      <c r="A53" s="140">
        <v>5</v>
      </c>
      <c r="B53" s="20"/>
      <c r="C53" s="20"/>
      <c r="D53" s="313" t="s">
        <v>50</v>
      </c>
      <c r="E53" s="119"/>
      <c r="F53" s="141"/>
      <c r="G53" s="36"/>
      <c r="H53" s="20"/>
      <c r="I53" s="313" t="s">
        <v>50</v>
      </c>
      <c r="J53" s="20"/>
      <c r="K53" s="142"/>
    </row>
    <row r="54" spans="1:11" ht="15">
      <c r="A54" s="140">
        <v>6</v>
      </c>
      <c r="B54" s="20"/>
      <c r="C54" s="20"/>
      <c r="D54" s="314"/>
      <c r="E54" s="119"/>
      <c r="F54" s="141"/>
      <c r="G54" s="36"/>
      <c r="H54" s="20"/>
      <c r="I54" s="314"/>
      <c r="J54" s="20"/>
      <c r="K54" s="142"/>
    </row>
    <row r="55" spans="1:11" ht="15">
      <c r="A55" s="140">
        <v>7</v>
      </c>
      <c r="B55" s="20"/>
      <c r="C55" s="20"/>
      <c r="D55" s="314"/>
      <c r="E55" s="119"/>
      <c r="F55" s="141"/>
      <c r="G55" s="36"/>
      <c r="H55" s="20"/>
      <c r="I55" s="314"/>
      <c r="J55" s="20"/>
      <c r="K55" s="142"/>
    </row>
    <row r="56" spans="1:11" thickBot="1">
      <c r="A56" s="143">
        <v>8</v>
      </c>
      <c r="B56" s="144"/>
      <c r="C56" s="144"/>
      <c r="D56" s="333"/>
      <c r="E56" s="126"/>
      <c r="F56" s="145"/>
      <c r="G56" s="129"/>
      <c r="H56" s="144"/>
      <c r="I56" s="315"/>
      <c r="J56" s="144"/>
      <c r="K56" s="146"/>
    </row>
    <row r="58" spans="1:11" ht="15.75" customHeight="1" thickBot="1"/>
    <row r="59" spans="1:11" ht="15">
      <c r="A59" s="316" t="s">
        <v>51</v>
      </c>
      <c r="B59" s="317"/>
      <c r="C59" s="317"/>
      <c r="D59" s="317"/>
      <c r="E59" s="317"/>
      <c r="F59" s="317"/>
      <c r="G59" s="317"/>
      <c r="H59" s="317"/>
      <c r="I59" s="317"/>
      <c r="J59" s="317"/>
      <c r="K59" s="318"/>
    </row>
    <row r="60" spans="1:11" ht="14.25">
      <c r="A60" s="309" t="s">
        <v>2</v>
      </c>
      <c r="B60" s="247" t="s">
        <v>3</v>
      </c>
      <c r="C60" s="248"/>
      <c r="D60" s="248"/>
      <c r="E60" s="248"/>
      <c r="F60" s="249"/>
      <c r="G60" s="252" t="s">
        <v>4</v>
      </c>
      <c r="H60" s="248"/>
      <c r="I60" s="248"/>
      <c r="J60" s="248"/>
      <c r="K60" s="319"/>
    </row>
    <row r="61" spans="1:11" ht="14.25">
      <c r="A61" s="310"/>
      <c r="B61" s="250"/>
      <c r="C61" s="251"/>
      <c r="D61" s="251"/>
      <c r="E61" s="251"/>
      <c r="F61" s="235"/>
      <c r="G61" s="250"/>
      <c r="H61" s="251"/>
      <c r="I61" s="251"/>
      <c r="J61" s="251"/>
      <c r="K61" s="320"/>
    </row>
    <row r="62" spans="1:11" ht="15">
      <c r="A62" s="113" t="s">
        <v>5</v>
      </c>
      <c r="B62" s="321" t="s">
        <v>6</v>
      </c>
      <c r="C62" s="306"/>
      <c r="D62" s="306"/>
      <c r="E62" s="306"/>
      <c r="F62" s="307"/>
      <c r="G62" s="321" t="s">
        <v>7</v>
      </c>
      <c r="H62" s="306"/>
      <c r="I62" s="306"/>
      <c r="J62" s="306"/>
      <c r="K62" s="322"/>
    </row>
    <row r="63" spans="1:11" ht="15">
      <c r="A63" s="113" t="s">
        <v>8</v>
      </c>
      <c r="B63" s="30" t="s">
        <v>9</v>
      </c>
      <c r="C63" s="30" t="s">
        <v>10</v>
      </c>
      <c r="D63" s="30" t="s">
        <v>11</v>
      </c>
      <c r="E63" s="30" t="s">
        <v>12</v>
      </c>
      <c r="F63" s="30" t="s">
        <v>13</v>
      </c>
      <c r="G63" s="147" t="s">
        <v>14</v>
      </c>
      <c r="H63" s="147" t="s">
        <v>15</v>
      </c>
      <c r="I63" s="147" t="s">
        <v>16</v>
      </c>
      <c r="J63" s="147" t="s">
        <v>17</v>
      </c>
      <c r="K63" s="148" t="s">
        <v>18</v>
      </c>
    </row>
    <row r="64" spans="1:11" ht="15">
      <c r="A64" s="140">
        <v>1</v>
      </c>
      <c r="B64" s="119"/>
      <c r="C64" s="119"/>
      <c r="D64" s="119"/>
      <c r="E64" s="119"/>
      <c r="F64" s="119"/>
      <c r="G64" s="15"/>
      <c r="H64" s="14"/>
      <c r="I64" s="14"/>
      <c r="J64" s="14"/>
      <c r="K64" s="123"/>
    </row>
    <row r="65" spans="1:11" ht="15">
      <c r="A65" s="140">
        <v>2</v>
      </c>
      <c r="B65" s="119"/>
      <c r="C65" s="119"/>
      <c r="D65" s="119"/>
      <c r="E65" s="119"/>
      <c r="F65" s="119"/>
      <c r="G65" s="15"/>
      <c r="H65" s="14"/>
      <c r="I65" s="14"/>
      <c r="J65" s="14"/>
      <c r="K65" s="123"/>
    </row>
    <row r="66" spans="1:11" ht="15">
      <c r="A66" s="140">
        <v>3</v>
      </c>
      <c r="B66" s="119"/>
      <c r="C66" s="119"/>
      <c r="D66" s="119"/>
      <c r="E66" s="119"/>
      <c r="F66" s="119"/>
      <c r="G66" s="15"/>
      <c r="H66" s="14"/>
      <c r="I66" s="14"/>
      <c r="J66" s="14"/>
      <c r="K66" s="123"/>
    </row>
    <row r="67" spans="1:11" ht="15">
      <c r="A67" s="140">
        <v>4</v>
      </c>
      <c r="B67" s="119"/>
      <c r="C67" s="119"/>
      <c r="D67" s="119"/>
      <c r="E67" s="119"/>
      <c r="F67" s="119"/>
      <c r="G67" s="15"/>
      <c r="H67" s="14"/>
      <c r="I67" s="14"/>
      <c r="J67" s="14"/>
      <c r="K67" s="123"/>
    </row>
    <row r="68" spans="1:11" ht="15">
      <c r="A68" s="140">
        <v>5</v>
      </c>
      <c r="B68" s="20"/>
      <c r="C68" s="20"/>
      <c r="D68" s="20"/>
      <c r="E68" s="334" t="s">
        <v>46</v>
      </c>
      <c r="F68" s="334" t="s">
        <v>46</v>
      </c>
      <c r="G68" s="20"/>
      <c r="H68" s="14"/>
      <c r="I68" s="14"/>
      <c r="J68" s="20"/>
      <c r="K68" s="142"/>
    </row>
    <row r="69" spans="1:11" ht="15">
      <c r="A69" s="140">
        <v>6</v>
      </c>
      <c r="B69" s="20"/>
      <c r="C69" s="20"/>
      <c r="D69" s="20"/>
      <c r="E69" s="268"/>
      <c r="F69" s="268"/>
      <c r="G69" s="20"/>
      <c r="H69" s="20"/>
      <c r="I69" s="20"/>
      <c r="J69" s="20"/>
      <c r="K69" s="142"/>
    </row>
    <row r="70" spans="1:11" ht="15">
      <c r="A70" s="140">
        <v>7</v>
      </c>
      <c r="B70" s="20"/>
      <c r="C70" s="20"/>
      <c r="D70" s="20"/>
      <c r="E70" s="268"/>
      <c r="F70" s="268"/>
      <c r="G70" s="20"/>
      <c r="H70" s="20"/>
      <c r="I70" s="20"/>
      <c r="J70" s="20"/>
      <c r="K70" s="142"/>
    </row>
    <row r="71" spans="1:11" thickBot="1">
      <c r="A71" s="143">
        <v>8</v>
      </c>
      <c r="B71" s="144"/>
      <c r="C71" s="144"/>
      <c r="D71" s="144"/>
      <c r="E71" s="335"/>
      <c r="F71" s="335"/>
      <c r="G71" s="144"/>
      <c r="H71" s="144"/>
      <c r="I71" s="144"/>
      <c r="J71" s="144"/>
      <c r="K71" s="146"/>
    </row>
    <row r="73" spans="1:11" ht="15.75" customHeight="1" thickBot="1"/>
    <row r="74" spans="1:11" ht="15">
      <c r="A74" s="323" t="s">
        <v>52</v>
      </c>
      <c r="B74" s="324"/>
      <c r="C74" s="324"/>
      <c r="D74" s="324"/>
      <c r="E74" s="324"/>
      <c r="F74" s="324"/>
      <c r="G74" s="324"/>
      <c r="H74" s="324"/>
      <c r="I74" s="324"/>
      <c r="J74" s="324"/>
      <c r="K74" s="325"/>
    </row>
    <row r="75" spans="1:11" ht="14.25">
      <c r="A75" s="311" t="s">
        <v>2</v>
      </c>
      <c r="B75" s="326" t="s">
        <v>3</v>
      </c>
      <c r="C75" s="327"/>
      <c r="D75" s="327"/>
      <c r="E75" s="327"/>
      <c r="F75" s="327"/>
      <c r="G75" s="328" t="s">
        <v>4</v>
      </c>
      <c r="H75" s="327"/>
      <c r="I75" s="327"/>
      <c r="J75" s="327"/>
      <c r="K75" s="329"/>
    </row>
    <row r="76" spans="1:11" ht="14.25">
      <c r="A76" s="312"/>
      <c r="B76" s="327"/>
      <c r="C76" s="327"/>
      <c r="D76" s="327"/>
      <c r="E76" s="327"/>
      <c r="F76" s="327"/>
      <c r="G76" s="327"/>
      <c r="H76" s="327"/>
      <c r="I76" s="327"/>
      <c r="J76" s="327"/>
      <c r="K76" s="329"/>
    </row>
    <row r="77" spans="1:11" ht="15">
      <c r="A77" s="200" t="s">
        <v>5</v>
      </c>
      <c r="B77" s="330" t="s">
        <v>6</v>
      </c>
      <c r="C77" s="327"/>
      <c r="D77" s="327"/>
      <c r="E77" s="327"/>
      <c r="F77" s="327"/>
      <c r="G77" s="330" t="s">
        <v>7</v>
      </c>
      <c r="H77" s="327"/>
      <c r="I77" s="327"/>
      <c r="J77" s="327"/>
      <c r="K77" s="329"/>
    </row>
    <row r="78" spans="1:11" ht="15">
      <c r="A78" s="200" t="s">
        <v>8</v>
      </c>
      <c r="B78" s="193" t="s">
        <v>9</v>
      </c>
      <c r="C78" s="193" t="s">
        <v>10</v>
      </c>
      <c r="D78" s="193" t="s">
        <v>11</v>
      </c>
      <c r="E78" s="193" t="s">
        <v>12</v>
      </c>
      <c r="F78" s="193" t="s">
        <v>13</v>
      </c>
      <c r="G78" s="194" t="s">
        <v>14</v>
      </c>
      <c r="H78" s="194" t="s">
        <v>15</v>
      </c>
      <c r="I78" s="194" t="s">
        <v>16</v>
      </c>
      <c r="J78" s="194" t="s">
        <v>17</v>
      </c>
      <c r="K78" s="201" t="s">
        <v>18</v>
      </c>
    </row>
    <row r="79" spans="1:11" ht="15">
      <c r="A79" s="202">
        <v>1</v>
      </c>
      <c r="B79" s="199"/>
      <c r="C79" s="199"/>
      <c r="D79" s="199"/>
      <c r="E79" s="199"/>
      <c r="F79" s="331" t="s">
        <v>53</v>
      </c>
      <c r="G79" s="196"/>
      <c r="H79" s="331" t="s">
        <v>53</v>
      </c>
      <c r="I79" s="331" t="s">
        <v>53</v>
      </c>
      <c r="J79" s="331" t="s">
        <v>53</v>
      </c>
      <c r="K79" s="337" t="s">
        <v>53</v>
      </c>
    </row>
    <row r="80" spans="1:11" ht="15">
      <c r="A80" s="202">
        <v>2</v>
      </c>
      <c r="B80" s="199"/>
      <c r="C80" s="199"/>
      <c r="D80" s="199"/>
      <c r="E80" s="199"/>
      <c r="F80" s="332"/>
      <c r="G80" s="196"/>
      <c r="H80" s="332"/>
      <c r="I80" s="332"/>
      <c r="J80" s="332"/>
      <c r="K80" s="329"/>
    </row>
    <row r="81" spans="1:11" ht="15">
      <c r="A81" s="202">
        <v>3</v>
      </c>
      <c r="B81" s="199"/>
      <c r="C81" s="199"/>
      <c r="D81" s="199"/>
      <c r="E81" s="199"/>
      <c r="F81" s="332"/>
      <c r="G81" s="196"/>
      <c r="H81" s="332"/>
      <c r="I81" s="332"/>
      <c r="J81" s="332"/>
      <c r="K81" s="329"/>
    </row>
    <row r="82" spans="1:11" ht="15">
      <c r="A82" s="202">
        <v>4</v>
      </c>
      <c r="B82" s="199"/>
      <c r="C82" s="199"/>
      <c r="D82" s="199"/>
      <c r="E82" s="199"/>
      <c r="F82" s="327"/>
      <c r="G82" s="196"/>
      <c r="H82" s="327"/>
      <c r="I82" s="327"/>
      <c r="J82" s="327"/>
      <c r="K82" s="329"/>
    </row>
    <row r="83" spans="1:11" ht="15">
      <c r="A83" s="202">
        <v>5</v>
      </c>
      <c r="B83" s="198"/>
      <c r="C83" s="198"/>
      <c r="D83" s="198"/>
      <c r="E83" s="199"/>
      <c r="F83" s="199"/>
      <c r="G83" s="198"/>
      <c r="H83" s="197"/>
      <c r="I83" s="197"/>
      <c r="J83" s="198"/>
      <c r="K83" s="204"/>
    </row>
    <row r="84" spans="1:11" ht="15">
      <c r="A84" s="202">
        <v>6</v>
      </c>
      <c r="B84" s="198"/>
      <c r="C84" s="198"/>
      <c r="D84" s="198"/>
      <c r="E84" s="199"/>
      <c r="F84" s="199"/>
      <c r="G84" s="198"/>
      <c r="H84" s="198"/>
      <c r="I84" s="198"/>
      <c r="J84" s="198"/>
      <c r="K84" s="204"/>
    </row>
    <row r="85" spans="1:11" ht="15">
      <c r="A85" s="202">
        <v>7</v>
      </c>
      <c r="B85" s="198"/>
      <c r="C85" s="198"/>
      <c r="D85" s="198"/>
      <c r="E85" s="199"/>
      <c r="F85" s="199"/>
      <c r="G85" s="198"/>
      <c r="H85" s="198"/>
      <c r="I85" s="198"/>
      <c r="J85" s="198"/>
      <c r="K85" s="204"/>
    </row>
    <row r="86" spans="1:11" thickBot="1">
      <c r="A86" s="205">
        <v>8</v>
      </c>
      <c r="B86" s="206"/>
      <c r="C86" s="206"/>
      <c r="D86" s="206"/>
      <c r="E86" s="207"/>
      <c r="F86" s="207"/>
      <c r="G86" s="206"/>
      <c r="H86" s="206"/>
      <c r="I86" s="206"/>
      <c r="J86" s="206"/>
      <c r="K86" s="208"/>
    </row>
    <row r="88" spans="1:11" ht="15.75" customHeight="1" thickBot="1"/>
    <row r="89" spans="1:11" ht="15">
      <c r="A89" s="323" t="s">
        <v>54</v>
      </c>
      <c r="B89" s="324"/>
      <c r="C89" s="324"/>
      <c r="D89" s="324"/>
      <c r="E89" s="324"/>
      <c r="F89" s="324"/>
      <c r="G89" s="324"/>
      <c r="H89" s="324"/>
      <c r="I89" s="324"/>
      <c r="J89" s="324"/>
      <c r="K89" s="325"/>
    </row>
    <row r="90" spans="1:11" ht="14.25">
      <c r="A90" s="311" t="s">
        <v>2</v>
      </c>
      <c r="B90" s="326" t="s">
        <v>3</v>
      </c>
      <c r="C90" s="327"/>
      <c r="D90" s="327"/>
      <c r="E90" s="327"/>
      <c r="F90" s="327"/>
      <c r="G90" s="328" t="s">
        <v>4</v>
      </c>
      <c r="H90" s="327"/>
      <c r="I90" s="327"/>
      <c r="J90" s="327"/>
      <c r="K90" s="329"/>
    </row>
    <row r="91" spans="1:11" ht="14.25">
      <c r="A91" s="312"/>
      <c r="B91" s="327"/>
      <c r="C91" s="327"/>
      <c r="D91" s="327"/>
      <c r="E91" s="327"/>
      <c r="F91" s="327"/>
      <c r="G91" s="327"/>
      <c r="H91" s="327"/>
      <c r="I91" s="327"/>
      <c r="J91" s="327"/>
      <c r="K91" s="329"/>
    </row>
    <row r="92" spans="1:11" ht="15">
      <c r="A92" s="200" t="s">
        <v>5</v>
      </c>
      <c r="B92" s="330" t="s">
        <v>6</v>
      </c>
      <c r="C92" s="327"/>
      <c r="D92" s="327"/>
      <c r="E92" s="327"/>
      <c r="F92" s="327"/>
      <c r="G92" s="330" t="s">
        <v>7</v>
      </c>
      <c r="H92" s="327"/>
      <c r="I92" s="327"/>
      <c r="J92" s="327"/>
      <c r="K92" s="329"/>
    </row>
    <row r="93" spans="1:11" ht="15">
      <c r="A93" s="200" t="s">
        <v>8</v>
      </c>
      <c r="B93" s="193" t="s">
        <v>9</v>
      </c>
      <c r="C93" s="193" t="s">
        <v>10</v>
      </c>
      <c r="D93" s="193" t="s">
        <v>11</v>
      </c>
      <c r="E93" s="193" t="s">
        <v>12</v>
      </c>
      <c r="F93" s="193" t="s">
        <v>13</v>
      </c>
      <c r="G93" s="194" t="s">
        <v>14</v>
      </c>
      <c r="H93" s="194" t="s">
        <v>15</v>
      </c>
      <c r="I93" s="194" t="s">
        <v>16</v>
      </c>
      <c r="J93" s="194" t="s">
        <v>17</v>
      </c>
      <c r="K93" s="201" t="s">
        <v>18</v>
      </c>
    </row>
    <row r="94" spans="1:11" ht="15">
      <c r="A94" s="202">
        <v>1</v>
      </c>
      <c r="B94" s="199"/>
      <c r="C94" s="199"/>
      <c r="D94" s="331" t="s">
        <v>55</v>
      </c>
      <c r="E94" s="199"/>
      <c r="F94" s="331" t="s">
        <v>55</v>
      </c>
      <c r="G94" s="196"/>
      <c r="H94" s="196"/>
      <c r="I94" s="331" t="s">
        <v>55</v>
      </c>
      <c r="J94" s="198"/>
      <c r="K94" s="337" t="s">
        <v>55</v>
      </c>
    </row>
    <row r="95" spans="1:11" ht="15">
      <c r="A95" s="202">
        <v>2</v>
      </c>
      <c r="B95" s="199"/>
      <c r="C95" s="199"/>
      <c r="D95" s="332"/>
      <c r="E95" s="199"/>
      <c r="F95" s="332"/>
      <c r="G95" s="196"/>
      <c r="H95" s="196"/>
      <c r="I95" s="332"/>
      <c r="J95" s="198"/>
      <c r="K95" s="329"/>
    </row>
    <row r="96" spans="1:11" ht="15">
      <c r="A96" s="202">
        <v>3</v>
      </c>
      <c r="B96" s="199"/>
      <c r="C96" s="199"/>
      <c r="D96" s="332"/>
      <c r="E96" s="199"/>
      <c r="F96" s="332"/>
      <c r="G96" s="196"/>
      <c r="H96" s="196"/>
      <c r="I96" s="332"/>
      <c r="J96" s="198"/>
      <c r="K96" s="329"/>
    </row>
    <row r="97" spans="1:11" ht="15">
      <c r="A97" s="202">
        <v>4</v>
      </c>
      <c r="B97" s="199"/>
      <c r="C97" s="199"/>
      <c r="D97" s="327"/>
      <c r="E97" s="199"/>
      <c r="F97" s="327"/>
      <c r="G97" s="196"/>
      <c r="H97" s="196"/>
      <c r="I97" s="327"/>
      <c r="J97" s="198"/>
      <c r="K97" s="329"/>
    </row>
    <row r="98" spans="1:11" ht="15">
      <c r="A98" s="202">
        <v>5</v>
      </c>
      <c r="B98" s="198"/>
      <c r="C98" s="198"/>
      <c r="D98" s="198"/>
      <c r="E98" s="199"/>
      <c r="F98" s="199"/>
      <c r="G98" s="198"/>
      <c r="H98" s="197"/>
      <c r="I98" s="197"/>
      <c r="J98" s="198"/>
      <c r="K98" s="204"/>
    </row>
    <row r="99" spans="1:11" ht="15">
      <c r="A99" s="202">
        <v>6</v>
      </c>
      <c r="B99" s="198"/>
      <c r="C99" s="198"/>
      <c r="D99" s="198"/>
      <c r="E99" s="199"/>
      <c r="F99" s="199"/>
      <c r="G99" s="198"/>
      <c r="H99" s="198"/>
      <c r="I99" s="198"/>
      <c r="J99" s="198"/>
      <c r="K99" s="204"/>
    </row>
    <row r="100" spans="1:11" ht="15">
      <c r="A100" s="202">
        <v>7</v>
      </c>
      <c r="B100" s="198"/>
      <c r="C100" s="198"/>
      <c r="D100" s="198"/>
      <c r="E100" s="199"/>
      <c r="F100" s="199"/>
      <c r="G100" s="198"/>
      <c r="H100" s="198"/>
      <c r="I100" s="198"/>
      <c r="J100" s="198"/>
      <c r="K100" s="204"/>
    </row>
    <row r="101" spans="1:11" thickBot="1">
      <c r="A101" s="205">
        <v>8</v>
      </c>
      <c r="B101" s="206"/>
      <c r="C101" s="206"/>
      <c r="D101" s="206"/>
      <c r="E101" s="207"/>
      <c r="F101" s="207"/>
      <c r="G101" s="206"/>
      <c r="H101" s="206"/>
      <c r="I101" s="206"/>
      <c r="J101" s="206"/>
      <c r="K101" s="208"/>
    </row>
    <row r="102" spans="1:11" ht="15.75" customHeight="1" thickBot="1"/>
    <row r="103" spans="1:11" ht="15">
      <c r="A103" s="323" t="s">
        <v>56</v>
      </c>
      <c r="B103" s="324"/>
      <c r="C103" s="324"/>
      <c r="D103" s="324"/>
      <c r="E103" s="324"/>
      <c r="F103" s="324"/>
      <c r="G103" s="324"/>
      <c r="H103" s="324"/>
      <c r="I103" s="324"/>
      <c r="J103" s="324"/>
      <c r="K103" s="325"/>
    </row>
    <row r="104" spans="1:11" ht="14.25">
      <c r="A104" s="311" t="s">
        <v>2</v>
      </c>
      <c r="B104" s="326" t="s">
        <v>3</v>
      </c>
      <c r="C104" s="327"/>
      <c r="D104" s="327"/>
      <c r="E104" s="327"/>
      <c r="F104" s="327"/>
      <c r="G104" s="328" t="s">
        <v>4</v>
      </c>
      <c r="H104" s="327"/>
      <c r="I104" s="327"/>
      <c r="J104" s="327"/>
      <c r="K104" s="329"/>
    </row>
    <row r="105" spans="1:11" ht="14.25">
      <c r="A105" s="312"/>
      <c r="B105" s="327"/>
      <c r="C105" s="327"/>
      <c r="D105" s="327"/>
      <c r="E105" s="327"/>
      <c r="F105" s="327"/>
      <c r="G105" s="327"/>
      <c r="H105" s="327"/>
      <c r="I105" s="327"/>
      <c r="J105" s="327"/>
      <c r="K105" s="329"/>
    </row>
    <row r="106" spans="1:11" ht="15">
      <c r="A106" s="200" t="s">
        <v>5</v>
      </c>
      <c r="B106" s="330" t="s">
        <v>6</v>
      </c>
      <c r="C106" s="327"/>
      <c r="D106" s="327"/>
      <c r="E106" s="327"/>
      <c r="F106" s="327"/>
      <c r="G106" s="330" t="s">
        <v>7</v>
      </c>
      <c r="H106" s="327"/>
      <c r="I106" s="327"/>
      <c r="J106" s="327"/>
      <c r="K106" s="329"/>
    </row>
    <row r="107" spans="1:11" ht="15">
      <c r="A107" s="200" t="s">
        <v>8</v>
      </c>
      <c r="B107" s="193" t="s">
        <v>9</v>
      </c>
      <c r="C107" s="193" t="s">
        <v>10</v>
      </c>
      <c r="D107" s="193" t="s">
        <v>11</v>
      </c>
      <c r="E107" s="193" t="s">
        <v>12</v>
      </c>
      <c r="F107" s="193" t="s">
        <v>13</v>
      </c>
      <c r="G107" s="194" t="s">
        <v>14</v>
      </c>
      <c r="H107" s="194" t="s">
        <v>15</v>
      </c>
      <c r="I107" s="194" t="s">
        <v>16</v>
      </c>
      <c r="J107" s="194" t="s">
        <v>17</v>
      </c>
      <c r="K107" s="201" t="s">
        <v>18</v>
      </c>
    </row>
    <row r="108" spans="1:11" ht="15">
      <c r="A108" s="202">
        <v>1</v>
      </c>
      <c r="B108" s="336" t="s">
        <v>57</v>
      </c>
      <c r="C108" s="336" t="s">
        <v>57</v>
      </c>
      <c r="D108" s="195"/>
      <c r="E108" s="336" t="s">
        <v>57</v>
      </c>
      <c r="F108" s="195"/>
      <c r="G108" s="196"/>
      <c r="H108" s="336" t="s">
        <v>57</v>
      </c>
      <c r="I108" s="197"/>
      <c r="J108" s="336" t="s">
        <v>57</v>
      </c>
      <c r="K108" s="203"/>
    </row>
    <row r="109" spans="1:11" ht="15">
      <c r="A109" s="202">
        <v>2</v>
      </c>
      <c r="B109" s="327"/>
      <c r="C109" s="327"/>
      <c r="D109" s="195"/>
      <c r="E109" s="327"/>
      <c r="F109" s="195"/>
      <c r="G109" s="196"/>
      <c r="H109" s="327"/>
      <c r="I109" s="197"/>
      <c r="J109" s="327"/>
      <c r="K109" s="203"/>
    </row>
    <row r="110" spans="1:11" ht="15">
      <c r="A110" s="202">
        <v>3</v>
      </c>
      <c r="B110" s="327"/>
      <c r="C110" s="327"/>
      <c r="D110" s="195"/>
      <c r="E110" s="327"/>
      <c r="F110" s="195"/>
      <c r="G110" s="196"/>
      <c r="H110" s="327"/>
      <c r="I110" s="197"/>
      <c r="J110" s="327"/>
      <c r="K110" s="203"/>
    </row>
    <row r="111" spans="1:11" ht="15">
      <c r="A111" s="202">
        <v>4</v>
      </c>
      <c r="B111" s="327"/>
      <c r="C111" s="327"/>
      <c r="D111" s="195"/>
      <c r="E111" s="327"/>
      <c r="F111" s="195"/>
      <c r="G111" s="196"/>
      <c r="H111" s="327"/>
      <c r="I111" s="197"/>
      <c r="J111" s="327"/>
      <c r="K111" s="203"/>
    </row>
    <row r="112" spans="1:11" ht="15">
      <c r="A112" s="202">
        <v>5</v>
      </c>
      <c r="B112" s="198"/>
      <c r="C112" s="198"/>
      <c r="D112" s="198"/>
      <c r="E112" s="199"/>
      <c r="F112" s="199"/>
      <c r="G112" s="198"/>
      <c r="H112" s="197"/>
      <c r="I112" s="197"/>
      <c r="J112" s="198"/>
      <c r="K112" s="204"/>
    </row>
    <row r="113" spans="1:11" ht="15">
      <c r="A113" s="202">
        <v>6</v>
      </c>
      <c r="B113" s="198"/>
      <c r="C113" s="198"/>
      <c r="D113" s="198"/>
      <c r="E113" s="199"/>
      <c r="F113" s="199"/>
      <c r="G113" s="198"/>
      <c r="H113" s="198"/>
      <c r="I113" s="198"/>
      <c r="J113" s="198"/>
      <c r="K113" s="204"/>
    </row>
    <row r="114" spans="1:11" ht="15">
      <c r="A114" s="202">
        <v>7</v>
      </c>
      <c r="B114" s="198"/>
      <c r="C114" s="198"/>
      <c r="D114" s="198"/>
      <c r="E114" s="199"/>
      <c r="F114" s="199"/>
      <c r="G114" s="198"/>
      <c r="H114" s="198"/>
      <c r="I114" s="198"/>
      <c r="J114" s="198"/>
      <c r="K114" s="204"/>
    </row>
    <row r="115" spans="1:11" thickBot="1">
      <c r="A115" s="205">
        <v>8</v>
      </c>
      <c r="B115" s="206"/>
      <c r="C115" s="206"/>
      <c r="D115" s="206"/>
      <c r="E115" s="207"/>
      <c r="F115" s="207"/>
      <c r="G115" s="206"/>
      <c r="H115" s="206"/>
      <c r="I115" s="206"/>
      <c r="J115" s="206"/>
      <c r="K115" s="208"/>
    </row>
    <row r="118" spans="1:11" ht="15">
      <c r="A118" s="57" t="s">
        <v>32</v>
      </c>
      <c r="B118" s="57" t="s">
        <v>33</v>
      </c>
      <c r="C118" s="58"/>
      <c r="D118" s="58"/>
      <c r="E118" s="26"/>
    </row>
    <row r="119" spans="1:11" ht="15">
      <c r="A119" s="58"/>
      <c r="B119" s="57" t="s">
        <v>34</v>
      </c>
      <c r="C119" s="57" t="s">
        <v>58</v>
      </c>
      <c r="D119" s="58"/>
      <c r="E119" s="26"/>
    </row>
    <row r="120" spans="1:11" ht="15">
      <c r="A120" s="154"/>
      <c r="B120" s="154"/>
      <c r="C120" s="154"/>
      <c r="D120" s="154"/>
    </row>
  </sheetData>
  <mergeCells count="90">
    <mergeCell ref="I10:I13"/>
    <mergeCell ref="J10:J13"/>
    <mergeCell ref="K10:K13"/>
    <mergeCell ref="A15:K15"/>
    <mergeCell ref="L15:V15"/>
    <mergeCell ref="E10:E13"/>
    <mergeCell ref="F10:F13"/>
    <mergeCell ref="H10:H13"/>
    <mergeCell ref="A1:K1"/>
    <mergeCell ref="A2:A3"/>
    <mergeCell ref="B2:F3"/>
    <mergeCell ref="G2:K3"/>
    <mergeCell ref="B4:F4"/>
    <mergeCell ref="G4:K4"/>
    <mergeCell ref="V24:V27"/>
    <mergeCell ref="A16:A17"/>
    <mergeCell ref="B16:F17"/>
    <mergeCell ref="G16:K17"/>
    <mergeCell ref="L16:L17"/>
    <mergeCell ref="R16:V17"/>
    <mergeCell ref="B18:F18"/>
    <mergeCell ref="G18:K18"/>
    <mergeCell ref="R18:V18"/>
    <mergeCell ref="E20:E23"/>
    <mergeCell ref="B24:B27"/>
    <mergeCell ref="C24:C27"/>
    <mergeCell ref="D24:D27"/>
    <mergeCell ref="M16:Q17"/>
    <mergeCell ref="M18:Q18"/>
    <mergeCell ref="P24:P27"/>
    <mergeCell ref="D35:D37"/>
    <mergeCell ref="F35:F37"/>
    <mergeCell ref="A44:K44"/>
    <mergeCell ref="T24:T27"/>
    <mergeCell ref="U24:U27"/>
    <mergeCell ref="Q24:Q27"/>
    <mergeCell ref="S24:S27"/>
    <mergeCell ref="A29:K29"/>
    <mergeCell ref="B30:F31"/>
    <mergeCell ref="G30:K31"/>
    <mergeCell ref="B32:F32"/>
    <mergeCell ref="G32:K32"/>
    <mergeCell ref="A30:A31"/>
    <mergeCell ref="A45:A46"/>
    <mergeCell ref="B45:F46"/>
    <mergeCell ref="G45:K46"/>
    <mergeCell ref="B47:F47"/>
    <mergeCell ref="G47:K47"/>
    <mergeCell ref="K79:K82"/>
    <mergeCell ref="A89:K89"/>
    <mergeCell ref="B90:F91"/>
    <mergeCell ref="G90:K91"/>
    <mergeCell ref="B92:F92"/>
    <mergeCell ref="G92:K92"/>
    <mergeCell ref="I79:I82"/>
    <mergeCell ref="J79:J82"/>
    <mergeCell ref="I94:I97"/>
    <mergeCell ref="H108:H111"/>
    <mergeCell ref="J108:J111"/>
    <mergeCell ref="K94:K97"/>
    <mergeCell ref="A103:K103"/>
    <mergeCell ref="B104:F105"/>
    <mergeCell ref="G104:K105"/>
    <mergeCell ref="B106:F106"/>
    <mergeCell ref="G106:K106"/>
    <mergeCell ref="B108:B111"/>
    <mergeCell ref="C108:C111"/>
    <mergeCell ref="E108:E111"/>
    <mergeCell ref="D53:D56"/>
    <mergeCell ref="E68:E71"/>
    <mergeCell ref="F68:F71"/>
    <mergeCell ref="F79:F82"/>
    <mergeCell ref="D94:D97"/>
    <mergeCell ref="F94:F97"/>
    <mergeCell ref="A60:A61"/>
    <mergeCell ref="A75:A76"/>
    <mergeCell ref="A90:A91"/>
    <mergeCell ref="A104:A105"/>
    <mergeCell ref="I53:I56"/>
    <mergeCell ref="A59:K59"/>
    <mergeCell ref="B60:F61"/>
    <mergeCell ref="G60:K61"/>
    <mergeCell ref="B62:F62"/>
    <mergeCell ref="G62:K62"/>
    <mergeCell ref="A74:K74"/>
    <mergeCell ref="B75:F76"/>
    <mergeCell ref="G75:K76"/>
    <mergeCell ref="B77:F77"/>
    <mergeCell ref="G77:K77"/>
    <mergeCell ref="H79:H82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34"/>
  <sheetViews>
    <sheetView topLeftCell="A70" workbookViewId="0">
      <selection activeCell="E96" sqref="E96:E99"/>
    </sheetView>
  </sheetViews>
  <sheetFormatPr defaultColWidth="14.42578125" defaultRowHeight="15.75" customHeight="1"/>
  <cols>
    <col min="1" max="4" width="14.42578125" style="4"/>
    <col min="5" max="5" width="14" style="4" customWidth="1"/>
    <col min="6" max="16384" width="14.42578125" style="4"/>
  </cols>
  <sheetData>
    <row r="1" spans="1:11" ht="15.75" customHeight="1">
      <c r="A1" s="360" t="s">
        <v>59</v>
      </c>
      <c r="B1" s="271"/>
      <c r="C1" s="271"/>
      <c r="D1" s="271"/>
      <c r="E1" s="271"/>
      <c r="F1" s="271"/>
      <c r="G1" s="271"/>
      <c r="H1" s="271"/>
      <c r="I1" s="271"/>
      <c r="J1" s="271"/>
      <c r="K1" s="272"/>
    </row>
    <row r="2" spans="1:11" ht="14.25">
      <c r="A2" s="361" t="s">
        <v>2</v>
      </c>
      <c r="B2" s="247" t="s">
        <v>3</v>
      </c>
      <c r="C2" s="248"/>
      <c r="D2" s="248"/>
      <c r="E2" s="248"/>
      <c r="F2" s="249"/>
      <c r="G2" s="252" t="s">
        <v>4</v>
      </c>
      <c r="H2" s="248"/>
      <c r="I2" s="248"/>
      <c r="J2" s="248"/>
      <c r="K2" s="253"/>
    </row>
    <row r="3" spans="1:11" ht="14.25">
      <c r="A3" s="246"/>
      <c r="B3" s="250"/>
      <c r="C3" s="251"/>
      <c r="D3" s="251"/>
      <c r="E3" s="251"/>
      <c r="F3" s="235"/>
      <c r="G3" s="250"/>
      <c r="H3" s="251"/>
      <c r="I3" s="251"/>
      <c r="J3" s="251"/>
      <c r="K3" s="254"/>
    </row>
    <row r="4" spans="1:11" ht="15.75" customHeight="1">
      <c r="A4" s="28" t="s">
        <v>5</v>
      </c>
      <c r="B4" s="255" t="s">
        <v>6</v>
      </c>
      <c r="C4" s="248"/>
      <c r="D4" s="248"/>
      <c r="E4" s="248"/>
      <c r="F4" s="249"/>
      <c r="G4" s="255" t="s">
        <v>7</v>
      </c>
      <c r="H4" s="248"/>
      <c r="I4" s="248"/>
      <c r="J4" s="248"/>
      <c r="K4" s="253"/>
    </row>
    <row r="5" spans="1:11" ht="15.75" customHeight="1">
      <c r="A5" s="29" t="s">
        <v>8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9" t="s">
        <v>14</v>
      </c>
      <c r="H5" s="9" t="s">
        <v>15</v>
      </c>
      <c r="I5" s="9" t="s">
        <v>16</v>
      </c>
      <c r="J5" s="9" t="s">
        <v>17</v>
      </c>
      <c r="K5" s="32" t="s">
        <v>18</v>
      </c>
    </row>
    <row r="6" spans="1:11" ht="15.75" customHeight="1">
      <c r="A6" s="33">
        <v>1</v>
      </c>
      <c r="B6" s="68"/>
      <c r="C6" s="374" t="s">
        <v>60</v>
      </c>
      <c r="D6" s="374" t="s">
        <v>60</v>
      </c>
      <c r="E6" s="119"/>
      <c r="F6" s="155"/>
      <c r="G6" s="86"/>
      <c r="H6" s="14"/>
      <c r="I6" s="14"/>
      <c r="J6" s="14"/>
      <c r="K6" s="34"/>
    </row>
    <row r="7" spans="1:11" ht="15.75" customHeight="1">
      <c r="A7" s="33">
        <v>2</v>
      </c>
      <c r="B7" s="68"/>
      <c r="C7" s="268"/>
      <c r="D7" s="268"/>
      <c r="E7" s="119"/>
      <c r="F7" s="155"/>
      <c r="G7" s="86"/>
      <c r="H7" s="14"/>
      <c r="I7" s="14"/>
      <c r="J7" s="14"/>
      <c r="K7" s="34"/>
    </row>
    <row r="8" spans="1:11" ht="15.75" customHeight="1">
      <c r="A8" s="33">
        <v>3</v>
      </c>
      <c r="B8" s="68"/>
      <c r="C8" s="268"/>
      <c r="D8" s="268"/>
      <c r="E8" s="119"/>
      <c r="F8" s="155"/>
      <c r="G8" s="86"/>
      <c r="H8" s="14"/>
      <c r="I8" s="14"/>
      <c r="J8" s="15"/>
      <c r="K8" s="34"/>
    </row>
    <row r="9" spans="1:11" ht="15.75" customHeight="1">
      <c r="A9" s="33">
        <v>4</v>
      </c>
      <c r="B9" s="68"/>
      <c r="C9" s="269"/>
      <c r="D9" s="269"/>
      <c r="E9" s="119"/>
      <c r="F9" s="155"/>
      <c r="G9" s="86"/>
      <c r="H9" s="14"/>
      <c r="I9" s="14"/>
      <c r="J9" s="15"/>
      <c r="K9" s="34"/>
    </row>
    <row r="10" spans="1:11" ht="15.75" customHeight="1">
      <c r="A10" s="33">
        <v>5</v>
      </c>
      <c r="B10" s="17"/>
      <c r="C10" s="20"/>
      <c r="D10" s="20"/>
      <c r="E10" s="119"/>
      <c r="F10" s="21"/>
      <c r="G10" s="36"/>
      <c r="H10" s="20"/>
      <c r="I10" s="14"/>
      <c r="J10" s="20"/>
      <c r="K10" s="35"/>
    </row>
    <row r="11" spans="1:11" ht="15.75" customHeight="1">
      <c r="A11" s="33">
        <v>6</v>
      </c>
      <c r="B11" s="17"/>
      <c r="C11" s="20"/>
      <c r="D11" s="20"/>
      <c r="E11" s="20"/>
      <c r="F11" s="21"/>
      <c r="G11" s="36"/>
      <c r="H11" s="20"/>
      <c r="I11" s="20"/>
      <c r="J11" s="20"/>
      <c r="K11" s="35"/>
    </row>
    <row r="12" spans="1:11" ht="15.75" customHeight="1">
      <c r="A12" s="33">
        <v>7</v>
      </c>
      <c r="B12" s="17"/>
      <c r="C12" s="20"/>
      <c r="D12" s="20"/>
      <c r="E12" s="20"/>
      <c r="F12" s="21"/>
      <c r="G12" s="36"/>
      <c r="H12" s="20"/>
      <c r="I12" s="20"/>
      <c r="J12" s="20"/>
      <c r="K12" s="35"/>
    </row>
    <row r="13" spans="1:11" ht="15.75" customHeight="1">
      <c r="A13" s="37">
        <v>8</v>
      </c>
      <c r="B13" s="153"/>
      <c r="C13" s="38"/>
      <c r="D13" s="38"/>
      <c r="E13" s="38"/>
      <c r="F13" s="156"/>
      <c r="G13" s="39"/>
      <c r="H13" s="38"/>
      <c r="I13" s="38"/>
      <c r="J13" s="38"/>
      <c r="K13" s="40"/>
    </row>
    <row r="14" spans="1:11" ht="15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15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 ht="15.75" customHeight="1">
      <c r="A16" s="364" t="s">
        <v>61</v>
      </c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4.25">
      <c r="A17" s="365" t="s">
        <v>2</v>
      </c>
      <c r="B17" s="247" t="s">
        <v>3</v>
      </c>
      <c r="C17" s="248"/>
      <c r="D17" s="248"/>
      <c r="E17" s="248"/>
      <c r="F17" s="249"/>
      <c r="G17" s="252" t="s">
        <v>4</v>
      </c>
      <c r="H17" s="248"/>
      <c r="I17" s="248"/>
      <c r="J17" s="248"/>
      <c r="K17" s="278"/>
    </row>
    <row r="18" spans="1:11" ht="14.25">
      <c r="A18" s="259"/>
      <c r="B18" s="250"/>
      <c r="C18" s="251"/>
      <c r="D18" s="251"/>
      <c r="E18" s="251"/>
      <c r="F18" s="235"/>
      <c r="G18" s="250"/>
      <c r="H18" s="251"/>
      <c r="I18" s="251"/>
      <c r="J18" s="251"/>
      <c r="K18" s="257"/>
    </row>
    <row r="19" spans="1:11" ht="15.75" customHeight="1">
      <c r="A19" s="5" t="s">
        <v>5</v>
      </c>
      <c r="B19" s="255" t="s">
        <v>6</v>
      </c>
      <c r="C19" s="248"/>
      <c r="D19" s="248"/>
      <c r="E19" s="248"/>
      <c r="F19" s="249"/>
      <c r="G19" s="255" t="s">
        <v>7</v>
      </c>
      <c r="H19" s="248"/>
      <c r="I19" s="248"/>
      <c r="J19" s="248"/>
      <c r="K19" s="278"/>
    </row>
    <row r="20" spans="1:11" ht="15.75" customHeight="1">
      <c r="A20" s="6" t="s">
        <v>8</v>
      </c>
      <c r="B20" s="7" t="s">
        <v>9</v>
      </c>
      <c r="C20" s="7" t="s">
        <v>10</v>
      </c>
      <c r="D20" s="7" t="s">
        <v>11</v>
      </c>
      <c r="E20" s="7" t="s">
        <v>12</v>
      </c>
      <c r="F20" s="157" t="s">
        <v>13</v>
      </c>
      <c r="G20" s="9" t="s">
        <v>14</v>
      </c>
      <c r="H20" s="91" t="s">
        <v>15</v>
      </c>
      <c r="I20" s="91" t="s">
        <v>16</v>
      </c>
      <c r="J20" s="9" t="s">
        <v>17</v>
      </c>
      <c r="K20" s="9" t="s">
        <v>18</v>
      </c>
    </row>
    <row r="21" spans="1:11" ht="15.75" customHeight="1">
      <c r="A21" s="10">
        <v>1</v>
      </c>
      <c r="B21" s="375" t="s">
        <v>62</v>
      </c>
      <c r="C21" s="119"/>
      <c r="D21" s="119"/>
      <c r="E21" s="119"/>
      <c r="F21" s="155"/>
      <c r="G21" s="158"/>
      <c r="H21" s="376" t="s">
        <v>62</v>
      </c>
      <c r="I21" s="376" t="s">
        <v>62</v>
      </c>
      <c r="J21" s="159"/>
      <c r="K21" s="16"/>
    </row>
    <row r="22" spans="1:11" ht="15.75" customHeight="1">
      <c r="A22" s="10">
        <v>2</v>
      </c>
      <c r="B22" s="285"/>
      <c r="C22" s="119"/>
      <c r="D22" s="119"/>
      <c r="E22" s="119"/>
      <c r="F22" s="155"/>
      <c r="G22" s="158"/>
      <c r="H22" s="268"/>
      <c r="I22" s="268"/>
      <c r="J22" s="159"/>
      <c r="K22" s="16"/>
    </row>
    <row r="23" spans="1:11" ht="15.75" customHeight="1">
      <c r="A23" s="10">
        <v>3</v>
      </c>
      <c r="B23" s="285"/>
      <c r="C23" s="119"/>
      <c r="D23" s="119"/>
      <c r="E23" s="119"/>
      <c r="F23" s="155"/>
      <c r="G23" s="158"/>
      <c r="H23" s="268"/>
      <c r="I23" s="268"/>
      <c r="J23" s="86"/>
      <c r="K23" s="16"/>
    </row>
    <row r="24" spans="1:11" ht="15.75" customHeight="1">
      <c r="A24" s="10">
        <v>4</v>
      </c>
      <c r="B24" s="259"/>
      <c r="C24" s="119"/>
      <c r="D24" s="119"/>
      <c r="E24" s="119"/>
      <c r="F24" s="155"/>
      <c r="G24" s="158"/>
      <c r="H24" s="269"/>
      <c r="I24" s="269"/>
      <c r="J24" s="86"/>
      <c r="K24" s="16"/>
    </row>
    <row r="25" spans="1:11" ht="15.75" customHeight="1">
      <c r="A25" s="10">
        <v>5</v>
      </c>
      <c r="B25" s="17"/>
      <c r="C25" s="20"/>
      <c r="D25" s="20"/>
      <c r="E25" s="119"/>
      <c r="F25" s="21"/>
      <c r="G25" s="36"/>
      <c r="H25" s="18"/>
      <c r="I25" s="151"/>
      <c r="J25" s="20"/>
      <c r="K25" s="21"/>
    </row>
    <row r="26" spans="1:11" ht="15.75" customHeight="1">
      <c r="A26" s="10">
        <v>6</v>
      </c>
      <c r="B26" s="17"/>
      <c r="C26" s="20"/>
      <c r="D26" s="20"/>
      <c r="E26" s="20"/>
      <c r="F26" s="21"/>
      <c r="G26" s="36"/>
      <c r="H26" s="20"/>
      <c r="I26" s="20"/>
      <c r="J26" s="20"/>
      <c r="K26" s="21"/>
    </row>
    <row r="27" spans="1:11" ht="15.75" customHeight="1">
      <c r="A27" s="10">
        <v>7</v>
      </c>
      <c r="B27" s="17"/>
      <c r="C27" s="20"/>
      <c r="D27" s="20"/>
      <c r="E27" s="20"/>
      <c r="F27" s="21"/>
      <c r="G27" s="36"/>
      <c r="H27" s="20"/>
      <c r="I27" s="20"/>
      <c r="J27" s="20"/>
      <c r="K27" s="21"/>
    </row>
    <row r="28" spans="1:11" ht="15.75" customHeight="1">
      <c r="A28" s="22">
        <v>8</v>
      </c>
      <c r="B28" s="23"/>
      <c r="C28" s="24"/>
      <c r="D28" s="24"/>
      <c r="E28" s="24"/>
      <c r="F28" s="25"/>
      <c r="G28" s="160"/>
      <c r="H28" s="24"/>
      <c r="I28" s="24"/>
      <c r="J28" s="24"/>
      <c r="K28" s="25"/>
    </row>
    <row r="29" spans="1:11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ht="15.75" customHeight="1">
      <c r="A31" s="364" t="s">
        <v>63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6"/>
    </row>
    <row r="32" spans="1:11" ht="14.25">
      <c r="A32" s="365" t="s">
        <v>2</v>
      </c>
      <c r="B32" s="247" t="s">
        <v>3</v>
      </c>
      <c r="C32" s="248"/>
      <c r="D32" s="248"/>
      <c r="E32" s="248"/>
      <c r="F32" s="249"/>
      <c r="G32" s="252" t="s">
        <v>4</v>
      </c>
      <c r="H32" s="248"/>
      <c r="I32" s="248"/>
      <c r="J32" s="248"/>
      <c r="K32" s="278"/>
    </row>
    <row r="33" spans="1:11" ht="14.25">
      <c r="A33" s="259"/>
      <c r="B33" s="250"/>
      <c r="C33" s="251"/>
      <c r="D33" s="251"/>
      <c r="E33" s="251"/>
      <c r="F33" s="235"/>
      <c r="G33" s="250"/>
      <c r="H33" s="251"/>
      <c r="I33" s="251"/>
      <c r="J33" s="251"/>
      <c r="K33" s="257"/>
    </row>
    <row r="34" spans="1:11" ht="15.75" customHeight="1">
      <c r="A34" s="5" t="s">
        <v>5</v>
      </c>
      <c r="B34" s="255" t="s">
        <v>6</v>
      </c>
      <c r="C34" s="248"/>
      <c r="D34" s="248"/>
      <c r="E34" s="248"/>
      <c r="F34" s="249"/>
      <c r="G34" s="255" t="s">
        <v>7</v>
      </c>
      <c r="H34" s="248"/>
      <c r="I34" s="248"/>
      <c r="J34" s="248"/>
      <c r="K34" s="278"/>
    </row>
    <row r="35" spans="1:11" ht="15.75" customHeight="1">
      <c r="A35" s="6" t="s">
        <v>8</v>
      </c>
      <c r="B35" s="161" t="s">
        <v>9</v>
      </c>
      <c r="C35" s="136" t="s">
        <v>10</v>
      </c>
      <c r="D35" s="136" t="s">
        <v>11</v>
      </c>
      <c r="E35" s="135" t="s">
        <v>12</v>
      </c>
      <c r="F35" s="137" t="s">
        <v>13</v>
      </c>
      <c r="G35" s="9" t="s">
        <v>14</v>
      </c>
      <c r="H35" s="9" t="s">
        <v>15</v>
      </c>
      <c r="I35" s="9" t="s">
        <v>16</v>
      </c>
      <c r="J35" s="9" t="s">
        <v>17</v>
      </c>
      <c r="K35" s="9" t="s">
        <v>18</v>
      </c>
    </row>
    <row r="36" spans="1:11" ht="15.75" customHeight="1">
      <c r="A36" s="10">
        <v>1</v>
      </c>
      <c r="B36" s="162"/>
      <c r="C36" s="163"/>
      <c r="D36" s="163"/>
      <c r="E36" s="369" t="s">
        <v>64</v>
      </c>
      <c r="F36" s="164"/>
      <c r="G36" s="86"/>
      <c r="H36" s="14"/>
      <c r="I36" s="14"/>
      <c r="J36" s="369" t="s">
        <v>65</v>
      </c>
      <c r="K36" s="16"/>
    </row>
    <row r="37" spans="1:11" ht="15">
      <c r="A37" s="10">
        <v>2</v>
      </c>
      <c r="B37" s="149"/>
      <c r="C37" s="119"/>
      <c r="D37" s="119"/>
      <c r="E37" s="268"/>
      <c r="F37" s="164"/>
      <c r="G37" s="86"/>
      <c r="H37" s="14"/>
      <c r="I37" s="14"/>
      <c r="J37" s="268"/>
      <c r="K37" s="16"/>
    </row>
    <row r="38" spans="1:11" ht="15">
      <c r="A38" s="10">
        <v>3</v>
      </c>
      <c r="B38" s="149"/>
      <c r="C38" s="119"/>
      <c r="D38" s="119"/>
      <c r="E38" s="268"/>
      <c r="F38" s="164"/>
      <c r="G38" s="86"/>
      <c r="H38" s="14"/>
      <c r="I38" s="14"/>
      <c r="J38" s="268"/>
      <c r="K38" s="16"/>
    </row>
    <row r="39" spans="1:11" ht="15">
      <c r="A39" s="10">
        <v>4</v>
      </c>
      <c r="B39" s="149"/>
      <c r="C39" s="119"/>
      <c r="D39" s="119"/>
      <c r="E39" s="269"/>
      <c r="F39" s="164"/>
      <c r="G39" s="86"/>
      <c r="H39" s="14"/>
      <c r="I39" s="14"/>
      <c r="J39" s="269"/>
      <c r="K39" s="16"/>
    </row>
    <row r="40" spans="1:11" ht="15">
      <c r="A40" s="10">
        <v>5</v>
      </c>
      <c r="B40" s="150"/>
      <c r="C40" s="20"/>
      <c r="D40" s="20"/>
      <c r="E40" s="119"/>
      <c r="F40" s="35"/>
      <c r="G40" s="36"/>
      <c r="H40" s="20"/>
      <c r="I40" s="14"/>
      <c r="J40" s="20"/>
      <c r="K40" s="21"/>
    </row>
    <row r="41" spans="1:11" ht="15">
      <c r="A41" s="10">
        <v>6</v>
      </c>
      <c r="B41" s="150"/>
      <c r="C41" s="20"/>
      <c r="D41" s="20"/>
      <c r="E41" s="20"/>
      <c r="F41" s="35"/>
      <c r="G41" s="36"/>
      <c r="H41" s="20"/>
      <c r="I41" s="20"/>
      <c r="J41" s="20"/>
      <c r="K41" s="21"/>
    </row>
    <row r="42" spans="1:11" ht="15">
      <c r="A42" s="10">
        <v>7</v>
      </c>
      <c r="B42" s="150"/>
      <c r="C42" s="20"/>
      <c r="D42" s="20"/>
      <c r="E42" s="20"/>
      <c r="F42" s="35"/>
      <c r="G42" s="36"/>
      <c r="H42" s="20"/>
      <c r="I42" s="20"/>
      <c r="J42" s="20"/>
      <c r="K42" s="21"/>
    </row>
    <row r="43" spans="1:11" ht="15">
      <c r="A43" s="22">
        <v>8</v>
      </c>
      <c r="B43" s="152"/>
      <c r="C43" s="38"/>
      <c r="D43" s="38"/>
      <c r="E43" s="38"/>
      <c r="F43" s="40"/>
      <c r="G43" s="160"/>
      <c r="H43" s="24"/>
      <c r="I43" s="24"/>
      <c r="J43" s="24"/>
      <c r="K43" s="25"/>
    </row>
    <row r="44" spans="1:11" ht="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 ht="1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 ht="15">
      <c r="A46" s="370" t="s">
        <v>70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6"/>
    </row>
    <row r="47" spans="1:11" ht="14.25">
      <c r="A47" s="371" t="s">
        <v>2</v>
      </c>
      <c r="B47" s="367" t="s">
        <v>3</v>
      </c>
      <c r="C47" s="248"/>
      <c r="D47" s="248"/>
      <c r="E47" s="248"/>
      <c r="F47" s="249"/>
      <c r="G47" s="372" t="s">
        <v>4</v>
      </c>
      <c r="H47" s="248"/>
      <c r="I47" s="248"/>
      <c r="J47" s="248"/>
      <c r="K47" s="278"/>
    </row>
    <row r="48" spans="1:11" ht="14.25">
      <c r="A48" s="259"/>
      <c r="B48" s="250"/>
      <c r="C48" s="251"/>
      <c r="D48" s="251"/>
      <c r="E48" s="251"/>
      <c r="F48" s="235"/>
      <c r="G48" s="250"/>
      <c r="H48" s="251"/>
      <c r="I48" s="251"/>
      <c r="J48" s="251"/>
      <c r="K48" s="257"/>
    </row>
    <row r="49" spans="1:11" ht="15">
      <c r="A49" s="165" t="s">
        <v>5</v>
      </c>
      <c r="B49" s="366" t="s">
        <v>6</v>
      </c>
      <c r="C49" s="248"/>
      <c r="D49" s="248"/>
      <c r="E49" s="248"/>
      <c r="F49" s="249"/>
      <c r="G49" s="366" t="s">
        <v>7</v>
      </c>
      <c r="H49" s="248"/>
      <c r="I49" s="248"/>
      <c r="J49" s="248"/>
      <c r="K49" s="278"/>
    </row>
    <row r="50" spans="1:11" ht="15">
      <c r="A50" s="166" t="s">
        <v>8</v>
      </c>
      <c r="B50" s="167" t="s">
        <v>9</v>
      </c>
      <c r="C50" s="167" t="s">
        <v>10</v>
      </c>
      <c r="D50" s="167" t="s">
        <v>11</v>
      </c>
      <c r="E50" s="167" t="s">
        <v>12</v>
      </c>
      <c r="F50" s="167" t="s">
        <v>13</v>
      </c>
      <c r="G50" s="168" t="s">
        <v>14</v>
      </c>
      <c r="H50" s="168" t="s">
        <v>15</v>
      </c>
      <c r="I50" s="168" t="s">
        <v>16</v>
      </c>
      <c r="J50" s="168" t="s">
        <v>17</v>
      </c>
      <c r="K50" s="168" t="s">
        <v>18</v>
      </c>
    </row>
    <row r="51" spans="1:11" ht="15">
      <c r="A51" s="166">
        <v>1</v>
      </c>
      <c r="B51" s="169"/>
      <c r="C51" s="368" t="s">
        <v>19</v>
      </c>
      <c r="D51" s="368" t="s">
        <v>19</v>
      </c>
      <c r="E51" s="170"/>
      <c r="F51" s="171"/>
      <c r="G51" s="172"/>
      <c r="H51" s="173"/>
      <c r="I51" s="173"/>
      <c r="J51" s="173"/>
      <c r="K51" s="174"/>
    </row>
    <row r="52" spans="1:11" ht="15">
      <c r="A52" s="166">
        <v>2</v>
      </c>
      <c r="B52" s="169"/>
      <c r="C52" s="268"/>
      <c r="D52" s="268"/>
      <c r="E52" s="170"/>
      <c r="F52" s="171"/>
      <c r="G52" s="172"/>
      <c r="H52" s="173"/>
      <c r="I52" s="173"/>
      <c r="J52" s="173"/>
      <c r="K52" s="174"/>
    </row>
    <row r="53" spans="1:11" ht="15">
      <c r="A53" s="166">
        <v>3</v>
      </c>
      <c r="B53" s="169"/>
      <c r="C53" s="268"/>
      <c r="D53" s="268"/>
      <c r="E53" s="170"/>
      <c r="F53" s="171"/>
      <c r="G53" s="172"/>
      <c r="H53" s="173"/>
      <c r="I53" s="173"/>
      <c r="J53" s="175"/>
      <c r="K53" s="174"/>
    </row>
    <row r="54" spans="1:11" ht="15">
      <c r="A54" s="166">
        <v>4</v>
      </c>
      <c r="B54" s="169"/>
      <c r="C54" s="269"/>
      <c r="D54" s="269"/>
      <c r="E54" s="170"/>
      <c r="F54" s="171"/>
      <c r="G54" s="172"/>
      <c r="H54" s="173"/>
      <c r="I54" s="173"/>
      <c r="J54" s="175"/>
      <c r="K54" s="174"/>
    </row>
    <row r="55" spans="1:11" ht="15">
      <c r="A55" s="166">
        <v>5</v>
      </c>
      <c r="B55" s="176"/>
      <c r="C55" s="175"/>
      <c r="D55" s="175"/>
      <c r="E55" s="170"/>
      <c r="F55" s="177"/>
      <c r="G55" s="172"/>
      <c r="H55" s="175"/>
      <c r="I55" s="173"/>
      <c r="J55" s="175"/>
      <c r="K55" s="177"/>
    </row>
    <row r="56" spans="1:11" ht="15">
      <c r="A56" s="166">
        <v>6</v>
      </c>
      <c r="B56" s="176"/>
      <c r="C56" s="175"/>
      <c r="D56" s="175"/>
      <c r="E56" s="175"/>
      <c r="F56" s="177"/>
      <c r="G56" s="172"/>
      <c r="H56" s="175"/>
      <c r="I56" s="175"/>
      <c r="J56" s="175"/>
      <c r="K56" s="177"/>
    </row>
    <row r="57" spans="1:11" ht="15">
      <c r="A57" s="166">
        <v>7</v>
      </c>
      <c r="B57" s="176"/>
      <c r="C57" s="175"/>
      <c r="D57" s="175"/>
      <c r="E57" s="175"/>
      <c r="F57" s="177"/>
      <c r="G57" s="172"/>
      <c r="H57" s="175"/>
      <c r="I57" s="175"/>
      <c r="J57" s="175"/>
      <c r="K57" s="177"/>
    </row>
    <row r="58" spans="1:11" ht="15">
      <c r="A58" s="178">
        <v>8</v>
      </c>
      <c r="B58" s="179"/>
      <c r="C58" s="180"/>
      <c r="D58" s="180"/>
      <c r="E58" s="180"/>
      <c r="F58" s="181"/>
      <c r="G58" s="182"/>
      <c r="H58" s="180"/>
      <c r="I58" s="180"/>
      <c r="J58" s="180"/>
      <c r="K58" s="181"/>
    </row>
    <row r="59" spans="1:11" ht="1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ht="1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 ht="15">
      <c r="A61" s="360" t="s">
        <v>66</v>
      </c>
      <c r="B61" s="271"/>
      <c r="C61" s="271"/>
      <c r="D61" s="271"/>
      <c r="E61" s="271"/>
      <c r="F61" s="271"/>
      <c r="G61" s="271"/>
      <c r="H61" s="271"/>
      <c r="I61" s="271"/>
      <c r="J61" s="271"/>
      <c r="K61" s="272"/>
    </row>
    <row r="62" spans="1:11" ht="14.25">
      <c r="A62" s="361" t="s">
        <v>2</v>
      </c>
      <c r="B62" s="247" t="s">
        <v>3</v>
      </c>
      <c r="C62" s="248"/>
      <c r="D62" s="248"/>
      <c r="E62" s="248"/>
      <c r="F62" s="249"/>
      <c r="G62" s="252" t="s">
        <v>4</v>
      </c>
      <c r="H62" s="248"/>
      <c r="I62" s="248"/>
      <c r="J62" s="248"/>
      <c r="K62" s="253"/>
    </row>
    <row r="63" spans="1:11" ht="14.25">
      <c r="A63" s="246"/>
      <c r="B63" s="250"/>
      <c r="C63" s="251"/>
      <c r="D63" s="251"/>
      <c r="E63" s="251"/>
      <c r="F63" s="235"/>
      <c r="G63" s="250"/>
      <c r="H63" s="251"/>
      <c r="I63" s="251"/>
      <c r="J63" s="251"/>
      <c r="K63" s="254"/>
    </row>
    <row r="64" spans="1:11" ht="15">
      <c r="A64" s="183" t="s">
        <v>5</v>
      </c>
      <c r="B64" s="255" t="s">
        <v>6</v>
      </c>
      <c r="C64" s="248"/>
      <c r="D64" s="248"/>
      <c r="E64" s="248"/>
      <c r="F64" s="249"/>
      <c r="G64" s="255" t="s">
        <v>7</v>
      </c>
      <c r="H64" s="248"/>
      <c r="I64" s="248"/>
      <c r="J64" s="248"/>
      <c r="K64" s="253"/>
    </row>
    <row r="65" spans="1:11" ht="15">
      <c r="A65" s="28" t="s">
        <v>8</v>
      </c>
      <c r="B65" s="30" t="s">
        <v>9</v>
      </c>
      <c r="C65" s="30" t="s">
        <v>10</v>
      </c>
      <c r="D65" s="30" t="s">
        <v>11</v>
      </c>
      <c r="E65" s="30" t="s">
        <v>12</v>
      </c>
      <c r="F65" s="30" t="s">
        <v>13</v>
      </c>
      <c r="G65" s="9" t="s">
        <v>14</v>
      </c>
      <c r="H65" s="9" t="s">
        <v>15</v>
      </c>
      <c r="I65" s="9" t="s">
        <v>16</v>
      </c>
      <c r="J65" s="9" t="s">
        <v>17</v>
      </c>
      <c r="K65" s="32" t="s">
        <v>18</v>
      </c>
    </row>
    <row r="66" spans="1:11" ht="15">
      <c r="A66" s="184">
        <v>1</v>
      </c>
      <c r="B66" s="119"/>
      <c r="C66" s="119"/>
      <c r="D66" s="119"/>
      <c r="E66" s="373" t="s">
        <v>67</v>
      </c>
      <c r="F66" s="119"/>
      <c r="G66" s="185"/>
      <c r="H66" s="185"/>
      <c r="I66" s="185"/>
      <c r="J66" s="185"/>
      <c r="K66" s="34"/>
    </row>
    <row r="67" spans="1:11" ht="15">
      <c r="A67" s="184">
        <v>2</v>
      </c>
      <c r="B67" s="119"/>
      <c r="C67" s="119"/>
      <c r="D67" s="119"/>
      <c r="E67" s="268"/>
      <c r="F67" s="119"/>
      <c r="G67" s="185"/>
      <c r="H67" s="185"/>
      <c r="I67" s="185"/>
      <c r="J67" s="185"/>
      <c r="K67" s="34"/>
    </row>
    <row r="68" spans="1:11" ht="15">
      <c r="A68" s="184">
        <v>3</v>
      </c>
      <c r="B68" s="119"/>
      <c r="C68" s="119"/>
      <c r="D68" s="119"/>
      <c r="E68" s="268"/>
      <c r="F68" s="119"/>
      <c r="G68" s="185"/>
      <c r="H68" s="185"/>
      <c r="I68" s="185"/>
      <c r="J68" s="185"/>
      <c r="K68" s="34"/>
    </row>
    <row r="69" spans="1:11" ht="15">
      <c r="A69" s="184">
        <v>4</v>
      </c>
      <c r="B69" s="119"/>
      <c r="C69" s="119"/>
      <c r="D69" s="119"/>
      <c r="E69" s="269"/>
      <c r="F69" s="119"/>
      <c r="G69" s="185"/>
      <c r="H69" s="185"/>
      <c r="I69" s="185"/>
      <c r="J69" s="185"/>
      <c r="K69" s="34"/>
    </row>
    <row r="70" spans="1:11" ht="15">
      <c r="A70" s="184">
        <v>5</v>
      </c>
      <c r="B70" s="20"/>
      <c r="C70" s="373" t="s">
        <v>67</v>
      </c>
      <c r="D70" s="119"/>
      <c r="E70" s="373" t="s">
        <v>67</v>
      </c>
      <c r="F70" s="20"/>
      <c r="G70" s="36"/>
      <c r="H70" s="20"/>
      <c r="I70" s="14"/>
      <c r="J70" s="20"/>
      <c r="K70" s="35"/>
    </row>
    <row r="71" spans="1:11" ht="15">
      <c r="A71" s="184">
        <v>6</v>
      </c>
      <c r="B71" s="20"/>
      <c r="C71" s="268"/>
      <c r="D71" s="119"/>
      <c r="E71" s="268"/>
      <c r="F71" s="20"/>
      <c r="G71" s="36"/>
      <c r="H71" s="20"/>
      <c r="I71" s="20"/>
      <c r="J71" s="20"/>
      <c r="K71" s="35"/>
    </row>
    <row r="72" spans="1:11" ht="15">
      <c r="A72" s="184">
        <v>7</v>
      </c>
      <c r="B72" s="20"/>
      <c r="C72" s="268"/>
      <c r="D72" s="119"/>
      <c r="E72" s="268"/>
      <c r="F72" s="20"/>
      <c r="G72" s="36"/>
      <c r="H72" s="20"/>
      <c r="I72" s="20"/>
      <c r="J72" s="20"/>
      <c r="K72" s="35"/>
    </row>
    <row r="73" spans="1:11" ht="15">
      <c r="A73" s="186">
        <v>8</v>
      </c>
      <c r="B73" s="38"/>
      <c r="C73" s="269"/>
      <c r="D73" s="119"/>
      <c r="E73" s="269"/>
      <c r="F73" s="38"/>
      <c r="G73" s="39"/>
      <c r="H73" s="38"/>
      <c r="I73" s="38"/>
      <c r="J73" s="38"/>
      <c r="K73" s="40"/>
    </row>
    <row r="74" spans="1:11" ht="1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 ht="1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 ht="15">
      <c r="A76" s="364" t="s">
        <v>68</v>
      </c>
      <c r="B76" s="275"/>
      <c r="C76" s="275"/>
      <c r="D76" s="275"/>
      <c r="E76" s="275"/>
      <c r="F76" s="275"/>
      <c r="G76" s="275"/>
      <c r="H76" s="275"/>
      <c r="I76" s="275"/>
      <c r="J76" s="275"/>
      <c r="K76" s="276"/>
    </row>
    <row r="77" spans="1:11" ht="14.25">
      <c r="A77" s="365" t="s">
        <v>2</v>
      </c>
      <c r="B77" s="247" t="s">
        <v>3</v>
      </c>
      <c r="C77" s="248"/>
      <c r="D77" s="248"/>
      <c r="E77" s="248"/>
      <c r="F77" s="249"/>
      <c r="G77" s="252" t="s">
        <v>4</v>
      </c>
      <c r="H77" s="248"/>
      <c r="I77" s="248"/>
      <c r="J77" s="248"/>
      <c r="K77" s="278"/>
    </row>
    <row r="78" spans="1:11" ht="14.25">
      <c r="A78" s="259"/>
      <c r="B78" s="250"/>
      <c r="C78" s="251"/>
      <c r="D78" s="251"/>
      <c r="E78" s="251"/>
      <c r="F78" s="235"/>
      <c r="G78" s="250"/>
      <c r="H78" s="251"/>
      <c r="I78" s="251"/>
      <c r="J78" s="251"/>
      <c r="K78" s="257"/>
    </row>
    <row r="79" spans="1:11" ht="15">
      <c r="A79" s="5" t="s">
        <v>5</v>
      </c>
      <c r="B79" s="255" t="s">
        <v>6</v>
      </c>
      <c r="C79" s="248"/>
      <c r="D79" s="248"/>
      <c r="E79" s="248"/>
      <c r="F79" s="249"/>
      <c r="G79" s="255" t="s">
        <v>7</v>
      </c>
      <c r="H79" s="248"/>
      <c r="I79" s="248"/>
      <c r="J79" s="248"/>
      <c r="K79" s="278"/>
    </row>
    <row r="80" spans="1:11" ht="15">
      <c r="A80" s="6" t="s">
        <v>8</v>
      </c>
      <c r="B80" s="8" t="s">
        <v>9</v>
      </c>
      <c r="C80" s="8" t="s">
        <v>10</v>
      </c>
      <c r="D80" s="8" t="s">
        <v>11</v>
      </c>
      <c r="E80" s="8" t="s">
        <v>12</v>
      </c>
      <c r="F80" s="8" t="s">
        <v>13</v>
      </c>
      <c r="G80" s="9" t="s">
        <v>14</v>
      </c>
      <c r="H80" s="9" t="s">
        <v>15</v>
      </c>
      <c r="I80" s="9" t="s">
        <v>16</v>
      </c>
      <c r="J80" s="9" t="s">
        <v>17</v>
      </c>
      <c r="K80" s="187" t="s">
        <v>18</v>
      </c>
    </row>
    <row r="81" spans="1:11" ht="15">
      <c r="A81" s="10">
        <v>1</v>
      </c>
      <c r="B81" s="56"/>
      <c r="C81" s="356" t="s">
        <v>62</v>
      </c>
      <c r="D81" s="356" t="s">
        <v>62</v>
      </c>
      <c r="E81" s="56"/>
      <c r="F81" s="356" t="s">
        <v>62</v>
      </c>
      <c r="G81" s="69"/>
      <c r="H81" s="14"/>
      <c r="I81" s="14"/>
      <c r="J81" s="362" t="s">
        <v>62</v>
      </c>
      <c r="K81" s="363" t="s">
        <v>62</v>
      </c>
    </row>
    <row r="82" spans="1:11" ht="15">
      <c r="A82" s="10">
        <v>2</v>
      </c>
      <c r="B82" s="56"/>
      <c r="C82" s="268"/>
      <c r="D82" s="268"/>
      <c r="E82" s="56"/>
      <c r="F82" s="268"/>
      <c r="G82" s="69"/>
      <c r="H82" s="14"/>
      <c r="I82" s="14"/>
      <c r="J82" s="268"/>
      <c r="K82" s="354"/>
    </row>
    <row r="83" spans="1:11" ht="15">
      <c r="A83" s="10">
        <v>3</v>
      </c>
      <c r="B83" s="56"/>
      <c r="C83" s="268"/>
      <c r="D83" s="268"/>
      <c r="E83" s="56"/>
      <c r="F83" s="268"/>
      <c r="G83" s="69"/>
      <c r="H83" s="14"/>
      <c r="I83" s="14"/>
      <c r="J83" s="268"/>
      <c r="K83" s="354"/>
    </row>
    <row r="84" spans="1:11" ht="15">
      <c r="A84" s="10">
        <v>4</v>
      </c>
      <c r="B84" s="56"/>
      <c r="C84" s="269"/>
      <c r="D84" s="269"/>
      <c r="E84" s="56"/>
      <c r="F84" s="269"/>
      <c r="G84" s="69"/>
      <c r="H84" s="14"/>
      <c r="I84" s="14"/>
      <c r="J84" s="269"/>
      <c r="K84" s="355"/>
    </row>
    <row r="85" spans="1:11" ht="15">
      <c r="A85" s="10">
        <v>5</v>
      </c>
      <c r="B85" s="82"/>
      <c r="C85" s="82"/>
      <c r="D85" s="82"/>
      <c r="E85" s="56"/>
      <c r="F85" s="356" t="s">
        <v>62</v>
      </c>
      <c r="G85" s="82"/>
      <c r="H85" s="82"/>
      <c r="I85" s="14"/>
      <c r="J85" s="356" t="s">
        <v>62</v>
      </c>
      <c r="K85" s="358" t="s">
        <v>62</v>
      </c>
    </row>
    <row r="86" spans="1:11" ht="15">
      <c r="A86" s="10">
        <v>6</v>
      </c>
      <c r="B86" s="82"/>
      <c r="C86" s="82"/>
      <c r="D86" s="82"/>
      <c r="E86" s="82"/>
      <c r="F86" s="268"/>
      <c r="G86" s="82"/>
      <c r="H86" s="82"/>
      <c r="I86" s="82"/>
      <c r="J86" s="268"/>
      <c r="K86" s="354"/>
    </row>
    <row r="87" spans="1:11" ht="15">
      <c r="A87" s="10">
        <v>7</v>
      </c>
      <c r="B87" s="82"/>
      <c r="C87" s="82"/>
      <c r="D87" s="82"/>
      <c r="E87" s="82"/>
      <c r="F87" s="268"/>
      <c r="G87" s="82"/>
      <c r="H87" s="82"/>
      <c r="I87" s="82"/>
      <c r="J87" s="268"/>
      <c r="K87" s="354"/>
    </row>
    <row r="88" spans="1:11" ht="15">
      <c r="A88" s="22">
        <v>8</v>
      </c>
      <c r="B88" s="188"/>
      <c r="C88" s="188"/>
      <c r="D88" s="188"/>
      <c r="E88" s="188"/>
      <c r="F88" s="357"/>
      <c r="G88" s="188"/>
      <c r="H88" s="188"/>
      <c r="I88" s="188"/>
      <c r="J88" s="357"/>
      <c r="K88" s="359"/>
    </row>
    <row r="89" spans="1:11" ht="1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</row>
    <row r="90" spans="1:11" ht="15">
      <c r="A90" s="57" t="s">
        <v>32</v>
      </c>
      <c r="B90" s="189" t="s">
        <v>33</v>
      </c>
      <c r="C90" s="190"/>
      <c r="D90" s="190"/>
      <c r="E90" s="27"/>
      <c r="F90" s="27"/>
      <c r="G90" s="60"/>
      <c r="H90" s="60"/>
      <c r="I90" s="60"/>
      <c r="J90" s="60"/>
      <c r="K90" s="60"/>
    </row>
    <row r="91" spans="1:11" ht="15">
      <c r="A91" s="27"/>
      <c r="B91" s="189" t="s">
        <v>42</v>
      </c>
      <c r="C91" s="27"/>
      <c r="D91" s="27"/>
      <c r="E91" s="27"/>
      <c r="F91" s="27"/>
      <c r="G91" s="61"/>
      <c r="H91" s="61"/>
      <c r="I91" s="61"/>
      <c r="J91" s="61"/>
      <c r="K91" s="61"/>
    </row>
    <row r="92" spans="1:11" ht="14.25">
      <c r="A92" s="27"/>
      <c r="B92" s="27"/>
      <c r="C92" s="27"/>
      <c r="D92" s="27"/>
      <c r="E92" s="27"/>
      <c r="F92" s="27"/>
      <c r="G92" s="283"/>
      <c r="H92" s="237"/>
      <c r="I92" s="237"/>
      <c r="J92" s="237"/>
      <c r="K92" s="237"/>
    </row>
    <row r="93" spans="1:11" ht="15">
      <c r="A93" s="191"/>
      <c r="B93" s="192"/>
      <c r="C93" s="192"/>
      <c r="D93" s="192"/>
      <c r="E93" s="192"/>
      <c r="F93" s="192"/>
      <c r="G93" s="237"/>
      <c r="H93" s="237"/>
      <c r="I93" s="237"/>
      <c r="J93" s="237"/>
      <c r="K93" s="237"/>
    </row>
    <row r="94" spans="1:11" ht="15">
      <c r="A94" s="61"/>
      <c r="B94" s="279"/>
      <c r="C94" s="237"/>
      <c r="D94" s="237"/>
      <c r="E94" s="237"/>
      <c r="F94" s="237"/>
      <c r="G94" s="279"/>
      <c r="H94" s="237"/>
      <c r="I94" s="237"/>
      <c r="J94" s="237"/>
      <c r="K94" s="237"/>
    </row>
    <row r="95" spans="1:11" ht="15">
      <c r="A95" s="61"/>
      <c r="B95" s="61"/>
      <c r="C95" s="61"/>
      <c r="D95" s="61"/>
      <c r="E95" s="61"/>
      <c r="F95" s="61"/>
      <c r="G95" s="63"/>
      <c r="H95" s="63"/>
      <c r="I95" s="63"/>
      <c r="J95" s="63"/>
      <c r="K95" s="63"/>
    </row>
    <row r="96" spans="1:11" ht="15">
      <c r="A96" s="61"/>
      <c r="B96" s="345"/>
      <c r="C96" s="111"/>
      <c r="D96" s="111"/>
      <c r="E96" s="345"/>
      <c r="F96" s="345"/>
      <c r="G96" s="60"/>
      <c r="H96" s="63"/>
      <c r="I96" s="63"/>
      <c r="J96" s="63"/>
      <c r="K96" s="63"/>
    </row>
    <row r="97" spans="1:11" ht="15">
      <c r="A97" s="61"/>
      <c r="B97" s="237"/>
      <c r="C97" s="111"/>
      <c r="D97" s="111"/>
      <c r="E97" s="237"/>
      <c r="F97" s="237"/>
      <c r="G97" s="60"/>
      <c r="H97" s="63"/>
      <c r="I97" s="63"/>
      <c r="J97" s="63"/>
      <c r="K97" s="63"/>
    </row>
    <row r="98" spans="1:11" ht="15">
      <c r="A98" s="61"/>
      <c r="B98" s="237"/>
      <c r="C98" s="111"/>
      <c r="D98" s="111"/>
      <c r="E98" s="237"/>
      <c r="F98" s="237"/>
      <c r="G98" s="60"/>
      <c r="H98" s="63"/>
      <c r="I98" s="63"/>
      <c r="J98" s="60"/>
      <c r="K98" s="63"/>
    </row>
    <row r="99" spans="1:11" ht="15">
      <c r="A99" s="61"/>
      <c r="B99" s="237"/>
      <c r="C99" s="111"/>
      <c r="D99" s="111"/>
      <c r="E99" s="237"/>
      <c r="F99" s="237"/>
      <c r="G99" s="60"/>
      <c r="H99" s="63"/>
      <c r="I99" s="63"/>
      <c r="J99" s="60"/>
      <c r="K99" s="63"/>
    </row>
    <row r="100" spans="1:11" ht="15">
      <c r="A100" s="61"/>
      <c r="B100" s="60"/>
      <c r="C100" s="60"/>
      <c r="D100" s="60"/>
      <c r="E100" s="111"/>
      <c r="F100" s="60"/>
      <c r="G100" s="60"/>
      <c r="H100" s="60"/>
      <c r="I100" s="63"/>
      <c r="J100" s="60"/>
      <c r="K100" s="60"/>
    </row>
    <row r="101" spans="1:11" ht="15">
      <c r="A101" s="61"/>
      <c r="B101" s="60"/>
      <c r="C101" s="60"/>
      <c r="D101" s="60"/>
      <c r="E101" s="60"/>
      <c r="F101" s="60"/>
      <c r="G101" s="60"/>
      <c r="H101" s="60"/>
      <c r="I101" s="60"/>
      <c r="J101" s="60"/>
      <c r="K101" s="60"/>
    </row>
    <row r="102" spans="1:11" ht="15">
      <c r="A102" s="61"/>
      <c r="B102" s="60"/>
      <c r="C102" s="60"/>
      <c r="D102" s="60"/>
      <c r="E102" s="60"/>
      <c r="F102" s="60"/>
      <c r="G102" s="60"/>
      <c r="H102" s="60"/>
      <c r="I102" s="60"/>
      <c r="J102" s="60"/>
      <c r="K102" s="60"/>
    </row>
    <row r="103" spans="1:11" ht="15">
      <c r="A103" s="61"/>
      <c r="B103" s="60"/>
      <c r="C103" s="60"/>
      <c r="D103" s="60"/>
      <c r="E103" s="60"/>
      <c r="F103" s="60"/>
      <c r="G103" s="60"/>
      <c r="H103" s="60"/>
      <c r="I103" s="60"/>
      <c r="J103" s="60"/>
      <c r="K103" s="60"/>
    </row>
    <row r="104" spans="1:11" ht="1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1:11" ht="1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</row>
    <row r="119" spans="1:11" ht="1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</row>
    <row r="120" spans="1:11" ht="1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</row>
    <row r="121" spans="1:11" ht="1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</row>
    <row r="122" spans="1:11" ht="1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</row>
    <row r="123" spans="1:11" ht="1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</row>
    <row r="124" spans="1:11" ht="1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</row>
    <row r="125" spans="1:11" ht="1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</row>
    <row r="126" spans="1:11" ht="1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7" spans="1:11" ht="1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  <row r="128" spans="1:11" ht="1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</row>
    <row r="129" spans="1:11" ht="1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</row>
    <row r="130" spans="1:11" ht="1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</row>
    <row r="131" spans="1:11" ht="1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</row>
    <row r="132" spans="1:11" ht="1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</row>
    <row r="133" spans="1:11" ht="1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</row>
    <row r="134" spans="1:11" ht="1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</sheetData>
  <mergeCells count="62">
    <mergeCell ref="B64:F64"/>
    <mergeCell ref="E66:E69"/>
    <mergeCell ref="C70:C73"/>
    <mergeCell ref="E70:E73"/>
    <mergeCell ref="C6:C9"/>
    <mergeCell ref="D6:D9"/>
    <mergeCell ref="A16:K16"/>
    <mergeCell ref="A17:A18"/>
    <mergeCell ref="B17:F18"/>
    <mergeCell ref="G17:K18"/>
    <mergeCell ref="G19:K19"/>
    <mergeCell ref="B21:B24"/>
    <mergeCell ref="H21:H24"/>
    <mergeCell ref="I21:I24"/>
    <mergeCell ref="A31:K31"/>
    <mergeCell ref="B19:F19"/>
    <mergeCell ref="A1:K1"/>
    <mergeCell ref="A2:A3"/>
    <mergeCell ref="B2:F3"/>
    <mergeCell ref="G2:K3"/>
    <mergeCell ref="B4:F4"/>
    <mergeCell ref="G4:K4"/>
    <mergeCell ref="A32:A33"/>
    <mergeCell ref="B32:F33"/>
    <mergeCell ref="G32:K33"/>
    <mergeCell ref="B34:F34"/>
    <mergeCell ref="G34:K34"/>
    <mergeCell ref="E36:E39"/>
    <mergeCell ref="J36:J39"/>
    <mergeCell ref="A46:K46"/>
    <mergeCell ref="A47:A48"/>
    <mergeCell ref="G47:K48"/>
    <mergeCell ref="G49:K49"/>
    <mergeCell ref="B47:F48"/>
    <mergeCell ref="B49:F49"/>
    <mergeCell ref="C51:C54"/>
    <mergeCell ref="D51:D54"/>
    <mergeCell ref="A61:K61"/>
    <mergeCell ref="A62:A63"/>
    <mergeCell ref="G62:K63"/>
    <mergeCell ref="G64:K64"/>
    <mergeCell ref="J81:J84"/>
    <mergeCell ref="K81:K84"/>
    <mergeCell ref="C81:C84"/>
    <mergeCell ref="D81:D84"/>
    <mergeCell ref="F81:F84"/>
    <mergeCell ref="A76:K76"/>
    <mergeCell ref="A77:A78"/>
    <mergeCell ref="B77:F78"/>
    <mergeCell ref="G77:K78"/>
    <mergeCell ref="B79:F79"/>
    <mergeCell ref="G79:K79"/>
    <mergeCell ref="B62:F63"/>
    <mergeCell ref="E96:E99"/>
    <mergeCell ref="F96:F99"/>
    <mergeCell ref="F85:F88"/>
    <mergeCell ref="J85:J88"/>
    <mergeCell ref="K85:K88"/>
    <mergeCell ref="G92:K93"/>
    <mergeCell ref="B94:F94"/>
    <mergeCell ref="G94:K94"/>
    <mergeCell ref="B96:B99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110寒輔公告</vt:lpstr>
      <vt:lpstr>電訊科課表</vt:lpstr>
      <vt:lpstr>汽車科課表</vt:lpstr>
      <vt:lpstr>餐飲科課表</vt:lpstr>
      <vt:lpstr>動畫科課表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教學組</dc:creator>
  <cp:lastModifiedBy>Windows 使用者</cp:lastModifiedBy>
  <cp:lastPrinted>2021-01-20T03:27:13Z</cp:lastPrinted>
  <dcterms:created xsi:type="dcterms:W3CDTF">2021-01-20T03:27:43Z</dcterms:created>
  <dcterms:modified xsi:type="dcterms:W3CDTF">2021-01-20T03:55:30Z</dcterms:modified>
</cp:coreProperties>
</file>