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05" yWindow="-105" windowWidth="19425" windowHeight="10425" firstSheet="1" activeTab="1"/>
  </bookViews>
  <sheets>
    <sheet name="開課統計" sheetId="1" state="hidden" r:id="rId1"/>
    <sheet name="開課資料 " sheetId="3" r:id="rId2"/>
    <sheet name="學生資料" sheetId="2" r:id="rId3"/>
  </sheets>
  <externalReferences>
    <externalReference r:id="rId4"/>
  </externalReferences>
  <definedNames>
    <definedName name="_xlnm._FilterDatabase" localSheetId="0" hidden="1">開課統計!$A$1:$K$613</definedName>
    <definedName name="_xlnm._FilterDatabase" localSheetId="1" hidden="1">'開課資料 '!$B$1:$I$30</definedName>
    <definedName name="_xlnm._FilterDatabase" localSheetId="2" hidden="1">學生資料!$A$1:$L$34</definedName>
    <definedName name="身心障104上重補修資料">'[1]1041重補修名單'!$1:$1048576</definedName>
    <definedName name="身心障資料">[1]身心障名單!$A:$H</definedName>
  </definedNames>
  <calcPr calcId="144525"/>
  <pivotCaches>
    <pivotCache cacheId="4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2" l="1"/>
  <c r="L3" i="2" l="1"/>
  <c r="L4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2" i="2"/>
  <c r="K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9" i="3"/>
  <c r="G28" i="3"/>
  <c r="G30" i="3"/>
  <c r="G2" i="3"/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2" i="2"/>
</calcChain>
</file>

<file path=xl/sharedStrings.xml><?xml version="1.0" encoding="utf-8"?>
<sst xmlns="http://schemas.openxmlformats.org/spreadsheetml/2006/main" count="938" uniqueCount="161">
  <si>
    <t>班級</t>
    <phoneticPr fontId="3" type="noConversion"/>
  </si>
  <si>
    <t>學號</t>
  </si>
  <si>
    <t>姓名</t>
  </si>
  <si>
    <t>導師</t>
  </si>
  <si>
    <t>科目</t>
  </si>
  <si>
    <t>學期</t>
  </si>
  <si>
    <t>屬性</t>
  </si>
  <si>
    <t>科目名稱</t>
  </si>
  <si>
    <t>學分</t>
  </si>
  <si>
    <t>原始分數</t>
  </si>
  <si>
    <t>繳費</t>
  </si>
  <si>
    <t>計數 - 學號</t>
  </si>
  <si>
    <t>欄標籤</t>
  </si>
  <si>
    <t>畢餐三甲</t>
  </si>
  <si>
    <t>718116</t>
  </si>
  <si>
    <t>許皓喆</t>
  </si>
  <si>
    <t>陳姵妏</t>
  </si>
  <si>
    <t>003</t>
  </si>
  <si>
    <t>三上</t>
  </si>
  <si>
    <t>必</t>
  </si>
  <si>
    <t>數學</t>
  </si>
  <si>
    <t>112.06.01</t>
  </si>
  <si>
    <t>列標籤</t>
  </si>
  <si>
    <t>汽三甲</t>
  </si>
  <si>
    <t>動三甲</t>
  </si>
  <si>
    <t>餐三乙</t>
  </si>
  <si>
    <t>(空白)</t>
  </si>
  <si>
    <t>總計</t>
  </si>
  <si>
    <t>635</t>
  </si>
  <si>
    <t>三下</t>
  </si>
  <si>
    <t>專題製作</t>
  </si>
  <si>
    <t>一上</t>
  </si>
  <si>
    <t>生涯規劃</t>
  </si>
  <si>
    <t>913013</t>
  </si>
  <si>
    <t>吳錦明</t>
  </si>
  <si>
    <t>許修銘</t>
  </si>
  <si>
    <t>0024</t>
  </si>
  <si>
    <t>英語文</t>
  </si>
  <si>
    <t>嚴博瀚</t>
  </si>
  <si>
    <t>014</t>
  </si>
  <si>
    <t>一下</t>
  </si>
  <si>
    <t>音樂</t>
  </si>
  <si>
    <t>918065</t>
  </si>
  <si>
    <t>劉振宏</t>
  </si>
  <si>
    <t>梁麗梅</t>
  </si>
  <si>
    <t>化學</t>
  </si>
  <si>
    <t>二上</t>
  </si>
  <si>
    <t>觀光餐旅業導論</t>
  </si>
  <si>
    <t>二下</t>
  </si>
  <si>
    <t>繪畫基礎實務</t>
  </si>
  <si>
    <t>005</t>
  </si>
  <si>
    <t>生物</t>
  </si>
  <si>
    <t>全民國防教育</t>
  </si>
  <si>
    <t>008</t>
  </si>
  <si>
    <t>歷史</t>
  </si>
  <si>
    <t>健康與護理</t>
  </si>
  <si>
    <t>013</t>
  </si>
  <si>
    <t>美術</t>
  </si>
  <si>
    <t>體育</t>
  </si>
  <si>
    <t>0062</t>
  </si>
  <si>
    <t>906</t>
  </si>
  <si>
    <t>物理</t>
  </si>
  <si>
    <t>907</t>
  </si>
  <si>
    <t>資訊科技</t>
  </si>
  <si>
    <t>940</t>
  </si>
  <si>
    <t>996</t>
  </si>
  <si>
    <t>2017</t>
  </si>
  <si>
    <t>9941</t>
  </si>
  <si>
    <t>G01</t>
  </si>
  <si>
    <t>餐旅概論</t>
  </si>
  <si>
    <t>G14</t>
  </si>
  <si>
    <t>藝術欣賞</t>
  </si>
  <si>
    <t>919021</t>
  </si>
  <si>
    <t>陳泰林</t>
  </si>
  <si>
    <t>林淑怡</t>
  </si>
  <si>
    <t>素描實作</t>
  </si>
  <si>
    <t>0133</t>
  </si>
  <si>
    <t>C151</t>
  </si>
  <si>
    <t>919031</t>
  </si>
  <si>
    <t>雷學承</t>
  </si>
  <si>
    <t>生活中的數學素養</t>
  </si>
  <si>
    <t>選</t>
  </si>
  <si>
    <t>A192</t>
  </si>
  <si>
    <t>913060</t>
  </si>
  <si>
    <t>003D</t>
  </si>
  <si>
    <t>科目名稱學期屬性學分</t>
  </si>
  <si>
    <t>授課教師</t>
    <phoneticPr fontId="3" type="noConversion"/>
  </si>
  <si>
    <t>專班上課時間、地點&amp;自學班拿作業時間、地點</t>
    <phoneticPr fontId="3" type="noConversion"/>
  </si>
  <si>
    <t>數學三上必2</t>
  </si>
  <si>
    <t>專題製作三下必2</t>
  </si>
  <si>
    <t>英語文三上必2</t>
  </si>
  <si>
    <t>音樂一下必2</t>
  </si>
  <si>
    <t>數學一上必3</t>
  </si>
  <si>
    <t>數學二上必2</t>
  </si>
  <si>
    <t>數學二下必2</t>
  </si>
  <si>
    <t>生物二上必2</t>
  </si>
  <si>
    <t>歷史一下必2</t>
  </si>
  <si>
    <t>美術一下必2</t>
  </si>
  <si>
    <t>音樂一上必2</t>
  </si>
  <si>
    <t>健康與護理一下必1</t>
  </si>
  <si>
    <t>物理一下必1</t>
  </si>
  <si>
    <t>化學一上必1</t>
  </si>
  <si>
    <t>生涯規劃一上必2</t>
  </si>
  <si>
    <t>體育一下必2</t>
  </si>
  <si>
    <t>體育二上必2</t>
  </si>
  <si>
    <t>體育三上必2</t>
  </si>
  <si>
    <t>資訊科技一下必2</t>
  </si>
  <si>
    <t>全民國防教育一下必1</t>
  </si>
  <si>
    <t>餐旅概論三上必1</t>
  </si>
  <si>
    <t>觀光餐旅業導論一上必3</t>
  </si>
  <si>
    <t>觀光餐旅業導論一下必3</t>
  </si>
  <si>
    <t>藝術欣賞二下必2</t>
  </si>
  <si>
    <t>物理二上必2</t>
  </si>
  <si>
    <t>素描實作二下必2</t>
  </si>
  <si>
    <t>生物二下必1</t>
  </si>
  <si>
    <t>繪畫基礎實務一上必2</t>
  </si>
  <si>
    <t>生活中的數學素養三下選3</t>
  </si>
  <si>
    <t>姓O名</t>
  </si>
  <si>
    <t>許O喆</t>
  </si>
  <si>
    <t>吳O明</t>
  </si>
  <si>
    <t>嚴O瀚</t>
  </si>
  <si>
    <t>劉O宏</t>
  </si>
  <si>
    <t>陳O林</t>
  </si>
  <si>
    <t>雷O承</t>
  </si>
  <si>
    <t>領域</t>
    <phoneticPr fontId="3" type="noConversion"/>
  </si>
  <si>
    <t>數學(商)</t>
    <phoneticPr fontId="3" type="noConversion"/>
  </si>
  <si>
    <t>數學(工)</t>
    <phoneticPr fontId="3" type="noConversion"/>
  </si>
  <si>
    <t>英文</t>
    <phoneticPr fontId="3" type="noConversion"/>
  </si>
  <si>
    <t>自然</t>
    <phoneticPr fontId="3" type="noConversion"/>
  </si>
  <si>
    <t>社會</t>
    <phoneticPr fontId="3" type="noConversion"/>
  </si>
  <si>
    <t>音樂</t>
    <phoneticPr fontId="3" type="noConversion"/>
  </si>
  <si>
    <t>美術</t>
    <phoneticPr fontId="3" type="noConversion"/>
  </si>
  <si>
    <t>輔導</t>
    <phoneticPr fontId="3" type="noConversion"/>
  </si>
  <si>
    <t>體育</t>
    <phoneticPr fontId="3" type="noConversion"/>
  </si>
  <si>
    <t>國防</t>
    <phoneticPr fontId="3" type="noConversion"/>
  </si>
  <si>
    <t>餐飲</t>
    <phoneticPr fontId="3" type="noConversion"/>
  </si>
  <si>
    <t>動畫</t>
    <phoneticPr fontId="3" type="noConversion"/>
  </si>
  <si>
    <t>人數</t>
    <phoneticPr fontId="3" type="noConversion"/>
  </si>
  <si>
    <t>蕭眯旂</t>
    <phoneticPr fontId="3" type="noConversion"/>
  </si>
  <si>
    <t>高麗娜</t>
    <phoneticPr fontId="3" type="noConversion"/>
  </si>
  <si>
    <t>藍威</t>
    <phoneticPr fontId="3" type="noConversion"/>
  </si>
  <si>
    <t>李滙慈</t>
    <phoneticPr fontId="3" type="noConversion"/>
  </si>
  <si>
    <t>劉威志</t>
    <phoneticPr fontId="3" type="noConversion"/>
  </si>
  <si>
    <t>許修銘</t>
    <phoneticPr fontId="3" type="noConversion"/>
  </si>
  <si>
    <t>陳志雄</t>
    <phoneticPr fontId="3" type="noConversion"/>
  </si>
  <si>
    <t>楊紫琪</t>
    <phoneticPr fontId="3" type="noConversion"/>
  </si>
  <si>
    <t>李芃瑤</t>
    <phoneticPr fontId="3" type="noConversion"/>
  </si>
  <si>
    <t>王振宇</t>
    <phoneticPr fontId="3" type="noConversion"/>
  </si>
  <si>
    <t>梁麗梅</t>
    <phoneticPr fontId="3" type="noConversion"/>
  </si>
  <si>
    <t>楊白鯨</t>
    <phoneticPr fontId="3" type="noConversion"/>
  </si>
  <si>
    <t>6/9上午10:00 A502汽二甲教室</t>
    <phoneticPr fontId="3" type="noConversion"/>
  </si>
  <si>
    <t>6/9下午13:00 B204餐三乙教室</t>
    <phoneticPr fontId="3" type="noConversion"/>
  </si>
  <si>
    <t>6/9上午9:00-11:00 A501汽三甲教室</t>
    <phoneticPr fontId="3" type="noConversion"/>
  </si>
  <si>
    <t>6/9上午9:00 教務處</t>
    <phoneticPr fontId="3" type="noConversion"/>
  </si>
  <si>
    <t>6/9上午9:00 學務處</t>
    <phoneticPr fontId="3" type="noConversion"/>
  </si>
  <si>
    <t>6/9上午9:00 輔導室</t>
    <phoneticPr fontId="3" type="noConversion"/>
  </si>
  <si>
    <t>6/12上午09:00 B203餐三甲教室</t>
    <phoneticPr fontId="3" type="noConversion"/>
  </si>
  <si>
    <t>6/9上午8:00-10:00 B501動一甲</t>
    <phoneticPr fontId="3" type="noConversion"/>
  </si>
  <si>
    <t>6/9上午8:00-11:00 B402動二甲</t>
    <phoneticPr fontId="3" type="noConversion"/>
  </si>
  <si>
    <t>6/9上午11:00 教務處</t>
    <phoneticPr fontId="3" type="noConversion"/>
  </si>
  <si>
    <t>6/9上午11:00 學務處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</si>
</sst>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35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14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</fills>
  <borders count="2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06"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4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/>
    <xf numFmtId="0" fontId="4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/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/>
    <xf numFmtId="0" fontId="4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/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6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/>
    <xf numFmtId="0" fontId="12" fillId="0" borderId="3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/>
    <xf numFmtId="0" fontId="14" fillId="4" borderId="4" applyNumberFormat="0" applyAlignment="0" applyProtection="0"/>
    <xf numFmtId="0" fontId="14" fillId="12" borderId="4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2" fillId="10" borderId="5" applyNumberFormat="0" applyFont="0" applyAlignment="0" applyProtection="0"/>
    <xf numFmtId="0" fontId="16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/>
    <xf numFmtId="0" fontId="17" fillId="0" borderId="7" applyNumberFormat="0" applyFill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2" fillId="10" borderId="5" applyNumberFormat="0" applyFont="0" applyAlignment="0" applyProtection="0">
      <alignment vertical="center"/>
    </xf>
    <xf numFmtId="0" fontId="6" fillId="10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/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/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/>
    <xf numFmtId="0" fontId="5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/>
    <xf numFmtId="0" fontId="22" fillId="0" borderId="1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7" fillId="7" borderId="4" applyNumberFormat="0" applyAlignment="0" applyProtection="0"/>
    <xf numFmtId="0" fontId="27" fillId="15" borderId="4" applyNumberFormat="0" applyAlignment="0" applyProtection="0">
      <alignment vertical="center"/>
    </xf>
    <xf numFmtId="0" fontId="28" fillId="12" borderId="16" applyNumberFormat="0" applyAlignment="0" applyProtection="0">
      <alignment vertical="center"/>
    </xf>
    <xf numFmtId="0" fontId="28" fillId="4" borderId="16" applyNumberFormat="0" applyAlignment="0" applyProtection="0"/>
    <xf numFmtId="0" fontId="28" fillId="4" borderId="16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9" fillId="28" borderId="17" applyNumberFormat="0" applyAlignment="0" applyProtection="0"/>
    <xf numFmtId="0" fontId="29" fillId="28" borderId="17" applyNumberForma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49" fontId="31" fillId="0" borderId="0" xfId="0" applyNumberFormat="1" applyFont="1">
      <alignment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24" xfId="0" applyFont="1" applyBorder="1" applyAlignment="1">
      <alignment horizontal="left" vertical="center"/>
    </xf>
    <xf numFmtId="0" fontId="32" fillId="0" borderId="24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32" fillId="0" borderId="27" xfId="0" applyFont="1" applyBorder="1" applyAlignment="1">
      <alignment horizontal="left" vertical="center"/>
    </xf>
    <xf numFmtId="0" fontId="32" fillId="0" borderId="27" xfId="0" applyFont="1" applyBorder="1" applyAlignment="1">
      <alignment horizontal="center" vertical="center"/>
    </xf>
    <xf numFmtId="0" fontId="32" fillId="2" borderId="27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49" fontId="32" fillId="0" borderId="0" xfId="0" applyNumberFormat="1" applyFont="1" applyAlignment="1">
      <alignment horizontal="left" vertical="center"/>
    </xf>
    <xf numFmtId="0" fontId="32" fillId="0" borderId="22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176" fontId="32" fillId="0" borderId="22" xfId="0" applyNumberFormat="1" applyFont="1" applyBorder="1" applyAlignment="1">
      <alignment horizontal="left" vertical="center"/>
    </xf>
  </cellXfs>
  <cellStyles count="206">
    <cellStyle name="20% - 輔色1 2" xfId="1"/>
    <cellStyle name="20% - 輔色1 3" xfId="2"/>
    <cellStyle name="20% - 輔色1 4" xfId="3"/>
    <cellStyle name="20% - 輔色2 2" xfId="4"/>
    <cellStyle name="20% - 輔色2 3" xfId="5"/>
    <cellStyle name="20% - 輔色2 4" xfId="6"/>
    <cellStyle name="20% - 輔色3 2" xfId="7"/>
    <cellStyle name="20% - 輔色3 3" xfId="8"/>
    <cellStyle name="20% - 輔色3 4" xfId="9"/>
    <cellStyle name="20% - 輔色4 2" xfId="10"/>
    <cellStyle name="20% - 輔色4 3" xfId="11"/>
    <cellStyle name="20% - 輔色4 4" xfId="12"/>
    <cellStyle name="20% - 輔色5 2" xfId="13"/>
    <cellStyle name="20% - 輔色5 3" xfId="14"/>
    <cellStyle name="20% - 輔色5 4" xfId="15"/>
    <cellStyle name="20% - 輔色6 2" xfId="16"/>
    <cellStyle name="20% - 輔色6 3" xfId="17"/>
    <cellStyle name="20% - 輔色6 4" xfId="18"/>
    <cellStyle name="40% - 輔色1 2" xfId="19"/>
    <cellStyle name="40% - 輔色1 3" xfId="20"/>
    <cellStyle name="40% - 輔色1 4" xfId="21"/>
    <cellStyle name="40% - 輔色2 2" xfId="22"/>
    <cellStyle name="40% - 輔色2 3" xfId="23"/>
    <cellStyle name="40% - 輔色2 4" xfId="24"/>
    <cellStyle name="40% - 輔色3 2" xfId="25"/>
    <cellStyle name="40% - 輔色3 3" xfId="26"/>
    <cellStyle name="40% - 輔色3 4" xfId="27"/>
    <cellStyle name="40% - 輔色4 2" xfId="28"/>
    <cellStyle name="40% - 輔色4 3" xfId="29"/>
    <cellStyle name="40% - 輔色4 4" xfId="30"/>
    <cellStyle name="40% - 輔色5 2" xfId="31"/>
    <cellStyle name="40% - 輔色5 3" xfId="32"/>
    <cellStyle name="40% - 輔色5 4" xfId="33"/>
    <cellStyle name="40% - 輔色6 2" xfId="34"/>
    <cellStyle name="40% - 輔色6 3" xfId="35"/>
    <cellStyle name="40% - 輔色6 4" xfId="36"/>
    <cellStyle name="60% - 輔色1 2" xfId="37"/>
    <cellStyle name="60% - 輔色1 3" xfId="38"/>
    <cellStyle name="60% - 輔色1 4" xfId="39"/>
    <cellStyle name="60% - 輔色2 2" xfId="40"/>
    <cellStyle name="60% - 輔色2 3" xfId="41"/>
    <cellStyle name="60% - 輔色2 4" xfId="42"/>
    <cellStyle name="60% - 輔色3 2" xfId="43"/>
    <cellStyle name="60% - 輔色3 3" xfId="44"/>
    <cellStyle name="60% - 輔色3 4" xfId="45"/>
    <cellStyle name="60% - 輔色4 2" xfId="46"/>
    <cellStyle name="60% - 輔色4 3" xfId="47"/>
    <cellStyle name="60% - 輔色4 4" xfId="48"/>
    <cellStyle name="60% - 輔色5 2" xfId="49"/>
    <cellStyle name="60% - 輔色5 3" xfId="50"/>
    <cellStyle name="60% - 輔色5 4" xfId="51"/>
    <cellStyle name="60% - 輔色6 2" xfId="52"/>
    <cellStyle name="60% - 輔色6 3" xfId="53"/>
    <cellStyle name="60% - 輔色6 4" xfId="54"/>
    <cellStyle name="Normal" xfId="55"/>
    <cellStyle name="一般" xfId="0" builtinId="0"/>
    <cellStyle name="一般 11" xfId="56"/>
    <cellStyle name="一般 2" xfId="57"/>
    <cellStyle name="一般 2 2" xfId="58"/>
    <cellStyle name="一般 2 3" xfId="59"/>
    <cellStyle name="一般 2 4" xfId="60"/>
    <cellStyle name="一般 2 4 2" xfId="61"/>
    <cellStyle name="一般 2 4 2 2" xfId="62"/>
    <cellStyle name="一般 2 4 3" xfId="63"/>
    <cellStyle name="一般 2 4 3 2" xfId="64"/>
    <cellStyle name="一般 2 4 4" xfId="65"/>
    <cellStyle name="一般 2 4 4 2" xfId="66"/>
    <cellStyle name="一般 2 4 5" xfId="67"/>
    <cellStyle name="一般 2 5" xfId="68"/>
    <cellStyle name="一般 2 5 2" xfId="69"/>
    <cellStyle name="一般 2 6" xfId="70"/>
    <cellStyle name="一般 2 6 2" xfId="71"/>
    <cellStyle name="一般 2 7" xfId="72"/>
    <cellStyle name="一般 2 7 2" xfId="73"/>
    <cellStyle name="一般 2 8" xfId="74"/>
    <cellStyle name="一般 3" xfId="75"/>
    <cellStyle name="一般 3 2" xfId="76"/>
    <cellStyle name="一般 4" xfId="77"/>
    <cellStyle name="一般 4 2" xfId="78"/>
    <cellStyle name="一般 4 2 2" xfId="79"/>
    <cellStyle name="一般 4 2 2 2" xfId="80"/>
    <cellStyle name="一般 4 2 3" xfId="81"/>
    <cellStyle name="一般 4 2 3 2" xfId="82"/>
    <cellStyle name="一般 4 2 4" xfId="83"/>
    <cellStyle name="一般 4 2 4 2" xfId="84"/>
    <cellStyle name="一般 4 2 5" xfId="85"/>
    <cellStyle name="一般 4 3" xfId="86"/>
    <cellStyle name="一般 4 3 2" xfId="87"/>
    <cellStyle name="一般 4 4" xfId="88"/>
    <cellStyle name="一般 4 4 2" xfId="89"/>
    <cellStyle name="一般 4 5" xfId="90"/>
    <cellStyle name="一般 4 5 2" xfId="91"/>
    <cellStyle name="一般 4 6" xfId="92"/>
    <cellStyle name="一般 5" xfId="93"/>
    <cellStyle name="一般 6" xfId="94"/>
    <cellStyle name="一般 7" xfId="95"/>
    <cellStyle name="一般 7 2" xfId="96"/>
    <cellStyle name="一般 7 2 2" xfId="97"/>
    <cellStyle name="一般 7 2 2 2" xfId="98"/>
    <cellStyle name="一般 7 2 3" xfId="99"/>
    <cellStyle name="一般 7 2 3 2" xfId="100"/>
    <cellStyle name="一般 7 2 4" xfId="101"/>
    <cellStyle name="一般 7 2 4 2" xfId="102"/>
    <cellStyle name="一般 7 2 5" xfId="103"/>
    <cellStyle name="一般 7 3" xfId="104"/>
    <cellStyle name="一般 7 3 2" xfId="105"/>
    <cellStyle name="一般 7 4" xfId="106"/>
    <cellStyle name="一般 7 4 2" xfId="107"/>
    <cellStyle name="一般 7 5" xfId="108"/>
    <cellStyle name="一般 7 5 2" xfId="109"/>
    <cellStyle name="一般 7 6" xfId="110"/>
    <cellStyle name="一般 8" xfId="111"/>
    <cellStyle name="一般 8 2" xfId="112"/>
    <cellStyle name="一般 8 2 2" xfId="113"/>
    <cellStyle name="一般 8 2 2 2" xfId="114"/>
    <cellStyle name="一般 8 2 3" xfId="115"/>
    <cellStyle name="一般 8 2 3 2" xfId="116"/>
    <cellStyle name="一般 8 2 4" xfId="117"/>
    <cellStyle name="一般 8 2 4 2" xfId="118"/>
    <cellStyle name="一般 8 2 5" xfId="119"/>
    <cellStyle name="一般 8 3" xfId="120"/>
    <cellStyle name="一般 8 3 2" xfId="121"/>
    <cellStyle name="一般 8 4" xfId="122"/>
    <cellStyle name="一般 8 4 2" xfId="123"/>
    <cellStyle name="一般 8 5" xfId="124"/>
    <cellStyle name="一般 8 5 2" xfId="125"/>
    <cellStyle name="一般 8 6" xfId="126"/>
    <cellStyle name="不良" xfId="127"/>
    <cellStyle name="中性色" xfId="128"/>
    <cellStyle name="中等 2" xfId="129"/>
    <cellStyle name="中等 3" xfId="130"/>
    <cellStyle name="中等 4" xfId="131"/>
    <cellStyle name="合計 2" xfId="132"/>
    <cellStyle name="合計 3" xfId="133"/>
    <cellStyle name="合計 4" xfId="134"/>
    <cellStyle name="好 2" xfId="135"/>
    <cellStyle name="好 3" xfId="136"/>
    <cellStyle name="好 4" xfId="137"/>
    <cellStyle name="好_疑似特教生 ~更正版" xfId="138"/>
    <cellStyle name="良好" xfId="139"/>
    <cellStyle name="計算" xfId="140"/>
    <cellStyle name="計算方式 2" xfId="141"/>
    <cellStyle name="計算方式 3" xfId="142"/>
    <cellStyle name="計算方式 4" xfId="143"/>
    <cellStyle name="記事" xfId="144"/>
    <cellStyle name="連結的儲存格 2" xfId="145"/>
    <cellStyle name="連結的儲存格 3" xfId="146"/>
    <cellStyle name="連結的儲存格 4" xfId="147"/>
    <cellStyle name="備註 2" xfId="148"/>
    <cellStyle name="備註 3" xfId="149"/>
    <cellStyle name="備註 4" xfId="150"/>
    <cellStyle name="說明文字 2" xfId="151"/>
    <cellStyle name="說明文字 3" xfId="152"/>
    <cellStyle name="說明文字 4" xfId="153"/>
    <cellStyle name="輔色1 2" xfId="154"/>
    <cellStyle name="輔色1 3" xfId="155"/>
    <cellStyle name="輔色1 4" xfId="156"/>
    <cellStyle name="輔色2 2" xfId="157"/>
    <cellStyle name="輔色2 3" xfId="158"/>
    <cellStyle name="輔色2 4" xfId="159"/>
    <cellStyle name="輔色3 2" xfId="160"/>
    <cellStyle name="輔色3 3" xfId="161"/>
    <cellStyle name="輔色3 4" xfId="162"/>
    <cellStyle name="輔色4 2" xfId="163"/>
    <cellStyle name="輔色4 3" xfId="164"/>
    <cellStyle name="輔色4 4" xfId="165"/>
    <cellStyle name="輔色5 2" xfId="166"/>
    <cellStyle name="輔色5 3" xfId="167"/>
    <cellStyle name="輔色5 4" xfId="168"/>
    <cellStyle name="輔色6 2" xfId="169"/>
    <cellStyle name="輔色6 3" xfId="170"/>
    <cellStyle name="輔色6 4" xfId="171"/>
    <cellStyle name="標題  2" xfId="172"/>
    <cellStyle name="標題  3" xfId="173"/>
    <cellStyle name="標題  4" xfId="174"/>
    <cellStyle name="標題 1 2" xfId="175"/>
    <cellStyle name="標題 1 3" xfId="176"/>
    <cellStyle name="標題 1 4" xfId="177"/>
    <cellStyle name="標題 2 2" xfId="178"/>
    <cellStyle name="標題 2 3" xfId="179"/>
    <cellStyle name="標題 2 4" xfId="180"/>
    <cellStyle name="標題 3 2" xfId="181"/>
    <cellStyle name="標題 3 3" xfId="182"/>
    <cellStyle name="標題 3 4" xfId="183"/>
    <cellStyle name="標題 4 2" xfId="184"/>
    <cellStyle name="標題 4 3" xfId="185"/>
    <cellStyle name="標題 4 4" xfId="186"/>
    <cellStyle name="標題 5" xfId="187"/>
    <cellStyle name="標題 6" xfId="188"/>
    <cellStyle name="標題 7" xfId="189"/>
    <cellStyle name="輸入 2" xfId="190"/>
    <cellStyle name="輸入 3" xfId="191"/>
    <cellStyle name="輸入 4" xfId="192"/>
    <cellStyle name="輸出 2" xfId="193"/>
    <cellStyle name="輸出 3" xfId="194"/>
    <cellStyle name="輸出 4" xfId="195"/>
    <cellStyle name="檢查儲存格 2" xfId="196"/>
    <cellStyle name="檢查儲存格 3" xfId="197"/>
    <cellStyle name="檢查儲存格 4" xfId="198"/>
    <cellStyle name="壞 2" xfId="199"/>
    <cellStyle name="壞 3" xfId="200"/>
    <cellStyle name="壞 4" xfId="201"/>
    <cellStyle name="壞_疑似特教生 ~更正版" xfId="202"/>
    <cellStyle name="警告文字 2" xfId="203"/>
    <cellStyle name="警告文字 3" xfId="204"/>
    <cellStyle name="警告文字 4" xfId="205"/>
  </cellStyles>
  <dxfs count="106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  <dxf>
      <font>
        <name val="微軟正黑體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A/Desktop/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&#26447;-&#25945;&#21209;&#24037;&#20316;/&#35387;&#20874;&#32068;/&#37325;&#35036;&#20462;/1112&#32887;&#31185;&#37325;&#35036;&#2046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iko" refreshedDate="45082.407246296294" createdVersion="4" refreshedVersion="4" minRefreshableVersion="3" recordCount="473">
  <cacheSource type="worksheet">
    <worksheetSource ref="A1:K1048576" sheet="開課統計" r:id="rId2"/>
  </cacheSource>
  <cacheFields count="11">
    <cacheField name="班級" numFmtId="49">
      <sharedItems containsBlank="1" count="53">
        <s v="畢餐三甲"/>
        <s v="汽三甲"/>
        <s v="餐三乙"/>
        <s v="動三甲"/>
        <m/>
        <s v="104延修甲" u="1"/>
        <s v="106延修-汽三乙" u="1"/>
        <s v="汽二甲" u="1"/>
        <s v="105延修甲" u="1"/>
        <s v="畢汽三丙" u="1"/>
        <s v="汽一甲" u="1"/>
        <s v="汽二丙" u="1"/>
        <s v="訊三乙" u="1"/>
        <s v="電三甲" u="1"/>
        <s v="汽一丙" u="1"/>
        <s v="汽三丁" u="1"/>
        <s v="餐三戊" u="1"/>
        <s v="訊三甲" u="1"/>
        <s v="畢汽三甲" u="1"/>
        <s v="訊三丙" u="1"/>
        <s v="餐三甲" u="1"/>
        <s v="畢餐三乙" u="1"/>
        <s v="106延修" u="1"/>
        <s v="訊二乙" u="1"/>
        <s v="電二甲" u="1"/>
        <s v="餐三丙" u="1"/>
        <s v="動三乙" u="1"/>
        <s v="汽二丁" u="1"/>
        <s v="電一甲" u="1"/>
        <s v="畢汽三丁" u="1"/>
        <s v="餐二乙" u="1"/>
        <s v="餐二戊" u="1"/>
        <s v="106延修-動三甲" u="1"/>
        <s v="餐一乙" u="1"/>
        <s v="畢動三甲" u="1"/>
        <s v="訊二甲" u="1"/>
        <s v="訊一甲" u="1"/>
        <s v="餐二甲" u="1"/>
        <s v="畢訊三甲" u="1"/>
        <s v="汽三乙" u="1"/>
        <s v="餐一甲" u="1"/>
        <s v="餐二丙" u="1"/>
        <s v="動二乙" u="1"/>
        <s v="餐一丙" u="1"/>
        <s v="餐三丁" u="1"/>
        <s v="畢汽三乙" u="1"/>
        <s v="動二甲" u="1"/>
        <s v="汽三丙" u="1"/>
        <s v="動一甲" u="1"/>
        <s v="汽二乙" u="1"/>
        <s v="汽一乙" u="1"/>
        <s v="電三乙" u="1"/>
        <s v="餐二丁" u="1"/>
      </sharedItems>
    </cacheField>
    <cacheField name="學號" numFmtId="49">
      <sharedItems containsBlank="1" containsMixedTypes="1" containsNumber="1" containsInteger="1" minValue="718116" maxValue="918065"/>
    </cacheField>
    <cacheField name="姓名" numFmtId="49">
      <sharedItems containsBlank="1"/>
    </cacheField>
    <cacheField name="導師" numFmtId="49">
      <sharedItems containsBlank="1"/>
    </cacheField>
    <cacheField name="科目" numFmtId="49">
      <sharedItems containsBlank="1"/>
    </cacheField>
    <cacheField name="學期" numFmtId="0">
      <sharedItems containsBlank="1" count="7">
        <s v="三上"/>
        <s v="三下"/>
        <s v="一下"/>
        <s v="一上"/>
        <s v="二上"/>
        <s v="二下"/>
        <m/>
      </sharedItems>
    </cacheField>
    <cacheField name="屬性" numFmtId="0">
      <sharedItems containsBlank="1" count="4">
        <s v="必"/>
        <s v="選"/>
        <m/>
        <s v="重" u="1"/>
      </sharedItems>
    </cacheField>
    <cacheField name="科目名稱" numFmtId="0">
      <sharedItems containsBlank="1" count="201">
        <s v="數學"/>
        <s v="專題製作"/>
        <s v="英語文"/>
        <s v="音樂"/>
        <s v="生物"/>
        <s v="歷史"/>
        <s v="美術"/>
        <s v="健康與護理"/>
        <s v="物理"/>
        <s v="化學"/>
        <s v="生涯規劃"/>
        <s v="體育"/>
        <s v="資訊科技"/>
        <s v="全民國防教育"/>
        <s v="餐旅概論"/>
        <s v="觀光餐旅業導論"/>
        <s v="藝術欣賞"/>
        <s v="素描實作"/>
        <s v="繪畫基礎實務"/>
        <s v="生活中的數學素養"/>
        <m/>
        <s v="應用力學III" u="1"/>
        <s v="野外求生" u="1"/>
        <s v="餐飲管理" u="1"/>
        <s v="基本電學進階" u="1"/>
        <s v="烘培食品製作" u="1"/>
        <s v="觀光餐旅英語會話" u="1"/>
        <s v="插畫" u="1"/>
        <s v="汽車新式裝備" u="1"/>
        <s v="線性電路實習" u="1"/>
        <s v="液氣壓原理與實習" u="1"/>
        <s v="基礎生物" u="1"/>
        <s v="飲調管理" u="1"/>
        <s v="餐旅安全與衛生" u="1"/>
        <s v="計算機進階" u="1"/>
        <s v="汽車綜合實習" u="1"/>
        <s v="汽油噴射引擎與習" u="1"/>
        <s v="應用力學" u="1"/>
        <s v="計算機應用" u="1"/>
        <s v="蔬果切雕" u="1"/>
        <s v="飲料與調酒" u="1"/>
        <s v="創意中餐實習" u="1"/>
        <s v="餐飲活動規劃實作" u="1"/>
        <s v="烘焙實務" u="1"/>
        <s v="機件原理Ⅰ" u="1"/>
        <s v="藝術與科技" u="1"/>
        <s v="國    文" u="1"/>
        <s v="單晶片實習" u="1"/>
        <s v="數位設計實務" u="1"/>
        <s v="烘焙概論" u="1"/>
        <s v="菜單設計" u="1"/>
        <s v="三角函數進階" u="1"/>
        <s v="動力機械概論" u="1"/>
        <s v="汽油噴射引擎實習" u="1"/>
        <s v="汽車底盤與實習" u="1"/>
        <s v="電路學" u="1"/>
        <s v="餐旅英文與會話" u="1"/>
        <s v="遊戲場景設計" u="1"/>
        <s v="英語會話" u="1"/>
        <s v="國語文" u="1"/>
        <s v="電子學進階" u="1"/>
        <s v="基本線性電路" u="1"/>
        <s v="專題製作I" u="1"/>
        <s v="柴油引擎實習" u="1"/>
        <s v="烘焙基礎實習" u="1"/>
        <s v="異國料理實作" u="1"/>
        <s v="程式語言實習" u="1"/>
        <s v="西餐烹調實習" u="1"/>
        <s v="進階引擎理論" u="1"/>
        <s v="電腦應用實習" u="1"/>
        <s v="引擎原理與實習" u="1"/>
        <s v="公民與社會" u="1"/>
        <s v="數位邏輯進階" u="1"/>
        <s v="計算機概論" u="1"/>
        <s v="基本電學實習" u="1"/>
        <s v="程式設計實習" u="1"/>
        <s v="機器腳踏車檢修實習" u="1"/>
        <s v="飲料調製實務" u="1"/>
        <s v="基本電學II" u="1"/>
        <s v="機械製造II" u="1"/>
        <s v="自行車修護實習" u="1"/>
        <s v="餐飲安全與衛生" u="1"/>
        <s v="專題製作II" u="1"/>
        <s v="多媒體製作實務" u="1"/>
        <s v="翻譯練習" u="1"/>
        <s v="色彩原理" u="1"/>
        <s v="創意西點實習" u="1"/>
        <s v="微處理機實習" u="1"/>
        <s v="網頁設計實習" u="1"/>
        <s v="餐旅服務管理" u="1"/>
        <s v="遊戲程式設計" u="1"/>
        <s v="網路程式設計實習" u="1"/>
        <s v="專題實作" u="1"/>
        <s v="法國菜實習" u="1"/>
        <s v="進階電子實習II" u="1"/>
        <s v="法國菜製作" u="1"/>
        <s v="專業藝術概論" u="1"/>
        <s v="藝術概論" u="1"/>
        <s v="音    樂" u="1"/>
        <s v="英文" u="1"/>
        <s v="汽車學Ⅲ" u="1"/>
        <s v="電子學II" u="1"/>
        <s v="數位電路實習" u="1"/>
        <s v="遊戲概論" u="1"/>
        <s v="感測器實習" u="1"/>
        <s v="線性電路學" u="1"/>
        <s v="基本電學III" u="1"/>
        <s v="電子學進階II" u="1"/>
        <s v="基礎塗裝板金實習" u="1"/>
        <s v="機電識圖與實習" u="1"/>
        <s v="電子概論與實習" u="1"/>
        <s v="餐飲銷售技巧概論" u="1"/>
        <s v="基礎圖學" u="1"/>
        <s v="汽車學IV" u="1"/>
        <s v="汽車電系實習" u="1"/>
        <s v="單晶片微處理機實習" u="1"/>
        <s v="底盤實習" u="1"/>
        <s v="程式語言" u="1"/>
        <s v="西餐烹調" u="1"/>
        <s v="電系實習" u="1"/>
        <s v="餐飲攝影美學" u="1"/>
        <s v="行動裝置應用實習" u="1"/>
        <s v="地理" u="1"/>
        <s v="基本電學" u="1"/>
        <s v="電子學III" u="1"/>
        <s v="電子電路實習" u="1"/>
        <s v="團膳實務" u="1"/>
        <s v="地    理" u="1"/>
        <s v="遊戲程式應用" u="1"/>
        <s v="底盤原理" u="1"/>
        <s v="英    文" u="1"/>
        <s v="菜單設計及實作" u="1"/>
        <s v="數位邏輯實習" u="1"/>
        <s v="數位邏輯設計" u="1"/>
        <s v="微處理機" u="1"/>
        <s v="表達訓練實務" u="1"/>
        <s v="數位邏輯II" u="1"/>
        <s v="麵包製作" u="1"/>
        <s v="引擎控制實習" u="1"/>
        <s v="機件原理II" u="1"/>
        <s v="美    術" u="1"/>
        <s v="設計概論" u="1"/>
        <s v="多媒體整合實作" u="1"/>
        <s v="機器腳踏車基礎實習" u="1"/>
        <s v="基礎化學" u="1"/>
        <s v="工作倫理概論" u="1"/>
        <s v="遊戲設計實務" u="1"/>
        <s v="電工電子實習" u="1"/>
        <s v="飲料實務" u="1"/>
        <s v="中餐烹調實習" u="1"/>
        <s v="機械工作法與實習" u="1"/>
        <s v="營養學" u="1"/>
        <s v="餐旅服務" u="1"/>
        <s v="數位影像設計" u="1"/>
        <s v="電腦繪圖實習" u="1"/>
        <s v="異國料理" u="1"/>
        <s v="網路架設實習" u="1"/>
        <s v="手機應用程式設計實習" u="1"/>
        <s v="數    學" u="1"/>
        <s v="微電腦應用實習" u="1"/>
        <s v="繪畫基礎" u="1"/>
        <s v="電子電路" u="1"/>
        <s v="中式點心製作" u="1"/>
        <s v="引擎實習" u="1"/>
        <s v="基礎物理" u="1"/>
        <s v="語文表達基礎" u="1"/>
        <s v="進階電工理論" u="1"/>
        <s v="數位邏輯" u="1"/>
        <s v="電腦輔助製圖實習" u="1"/>
        <s v="機件原理" u="1"/>
        <s v="機電製圖實習" u="1"/>
        <s v="視覺傳達設計實務" u="1"/>
        <s v="遊戲程式設計概論" u="1"/>
        <s v="引擎原理" u="1"/>
        <s v="文化教材" u="1"/>
        <s v="食物學" u="1"/>
        <s v="電腦動畫設計" u="1"/>
        <s v="套裝軟體實習" u="1"/>
        <s v="電子學實習" u="1"/>
        <s v="微控制器實習" u="1"/>
        <s v="中餐烹調" u="1"/>
        <s v="應用力學II" u="1"/>
        <s v="液氣壓原理及實習" u="1"/>
        <s v="吧檯實務" u="1"/>
        <s v="基礎造型" u="1"/>
        <s v="餐飲服務技術" u="1"/>
        <s v="電子學" u="1"/>
        <s v="電腦繪圖" u="1"/>
        <s v="版面編排實作" u="1"/>
        <s v="視覺藝術展演實務" u="1"/>
        <s v="可程式邏輯設計實習" u="1"/>
        <s v="電子電路學" u="1"/>
        <s v="歷    史" u="1"/>
        <s v="電工概論與實習" u="1"/>
        <s v="展演實務" u="1"/>
        <s v="選修數位邏輯" u="1"/>
        <s v="基礎電子實習" u="1"/>
        <s v="國文" u="1"/>
        <s v="汽車學" u="1"/>
        <s v="基本設計" u="1"/>
        <s v="基本線性電路II" u="1"/>
      </sharedItems>
    </cacheField>
    <cacheField name="學分" numFmtId="0">
      <sharedItems containsString="0" containsBlank="1" containsNumber="1" containsInteger="1" minValue="1" maxValue="4" count="5">
        <n v="2"/>
        <n v="3"/>
        <n v="1"/>
        <m/>
        <n v="4" u="1"/>
      </sharedItems>
    </cacheField>
    <cacheField name="原始分數" numFmtId="0">
      <sharedItems containsString="0" containsBlank="1" containsNumber="1" containsInteger="1" minValue="0" maxValue="58"/>
    </cacheField>
    <cacheField name="繳費" numFmtId="49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3">
  <r>
    <x v="0"/>
    <s v="718116"/>
    <s v="許皓喆"/>
    <s v="陳姵妏"/>
    <s v="003"/>
    <x v="0"/>
    <x v="0"/>
    <x v="0"/>
    <x v="0"/>
    <n v="27"/>
    <s v="112.06.01"/>
  </r>
  <r>
    <x v="0"/>
    <n v="718116"/>
    <s v="許皓喆"/>
    <s v="陳姵妏"/>
    <s v="635"/>
    <x v="1"/>
    <x v="0"/>
    <x v="1"/>
    <x v="0"/>
    <n v="36"/>
    <s v="112.06.01"/>
  </r>
  <r>
    <x v="1"/>
    <s v="913013"/>
    <s v="吳錦明"/>
    <s v="許修銘"/>
    <s v="0024"/>
    <x v="0"/>
    <x v="0"/>
    <x v="2"/>
    <x v="0"/>
    <n v="55"/>
    <s v="112.06.01"/>
  </r>
  <r>
    <x v="1"/>
    <n v="913060"/>
    <s v="嚴博瀚"/>
    <s v="許修銘"/>
    <s v="014"/>
    <x v="2"/>
    <x v="0"/>
    <x v="3"/>
    <x v="0"/>
    <n v="16"/>
    <s v="112.06.01"/>
  </r>
  <r>
    <x v="2"/>
    <s v="918065"/>
    <s v="劉振宏"/>
    <s v="梁麗梅"/>
    <s v="003"/>
    <x v="3"/>
    <x v="0"/>
    <x v="0"/>
    <x v="1"/>
    <n v="22"/>
    <s v="112.06.01"/>
  </r>
  <r>
    <x v="2"/>
    <s v="918065"/>
    <s v="劉振宏"/>
    <s v="梁麗梅"/>
    <s v="003"/>
    <x v="4"/>
    <x v="0"/>
    <x v="0"/>
    <x v="0"/>
    <n v="15"/>
    <s v="112.06.01"/>
  </r>
  <r>
    <x v="2"/>
    <s v="918065"/>
    <s v="劉振宏"/>
    <s v="梁麗梅"/>
    <s v="003"/>
    <x v="5"/>
    <x v="0"/>
    <x v="0"/>
    <x v="0"/>
    <n v="34"/>
    <s v="112.06.01"/>
  </r>
  <r>
    <x v="2"/>
    <s v="918065"/>
    <s v="劉振宏"/>
    <s v="梁麗梅"/>
    <s v="005"/>
    <x v="4"/>
    <x v="0"/>
    <x v="4"/>
    <x v="0"/>
    <n v="27"/>
    <s v="112.06.01"/>
  </r>
  <r>
    <x v="2"/>
    <n v="918065"/>
    <s v="劉振宏"/>
    <s v="梁麗梅"/>
    <s v="008"/>
    <x v="2"/>
    <x v="0"/>
    <x v="5"/>
    <x v="0"/>
    <n v="14"/>
    <s v="112.06.01"/>
  </r>
  <r>
    <x v="2"/>
    <n v="918065"/>
    <s v="劉振宏"/>
    <s v="梁麗梅"/>
    <s v="013"/>
    <x v="2"/>
    <x v="0"/>
    <x v="6"/>
    <x v="0"/>
    <n v="35"/>
    <s v="112.06.01"/>
  </r>
  <r>
    <x v="2"/>
    <s v="918065"/>
    <s v="劉振宏"/>
    <s v="梁麗梅"/>
    <s v="014"/>
    <x v="3"/>
    <x v="0"/>
    <x v="3"/>
    <x v="0"/>
    <n v="40"/>
    <s v="112.06.01"/>
  </r>
  <r>
    <x v="2"/>
    <n v="918065"/>
    <s v="劉振宏"/>
    <s v="梁麗梅"/>
    <s v="0062"/>
    <x v="2"/>
    <x v="0"/>
    <x v="7"/>
    <x v="2"/>
    <n v="23"/>
    <s v="112.06.01"/>
  </r>
  <r>
    <x v="2"/>
    <n v="918065"/>
    <s v="劉振宏"/>
    <s v="梁麗梅"/>
    <s v="906"/>
    <x v="2"/>
    <x v="0"/>
    <x v="8"/>
    <x v="2"/>
    <n v="24"/>
    <s v="112.06.01"/>
  </r>
  <r>
    <x v="2"/>
    <s v="918065"/>
    <s v="劉振宏"/>
    <s v="梁麗梅"/>
    <s v="907"/>
    <x v="3"/>
    <x v="0"/>
    <x v="9"/>
    <x v="2"/>
    <n v="47"/>
    <s v="112.06.01"/>
  </r>
  <r>
    <x v="2"/>
    <s v="918065"/>
    <s v="劉振宏"/>
    <s v="梁麗梅"/>
    <s v="940"/>
    <x v="3"/>
    <x v="0"/>
    <x v="10"/>
    <x v="0"/>
    <n v="58"/>
    <s v="112.06.01"/>
  </r>
  <r>
    <x v="2"/>
    <n v="918065"/>
    <s v="劉振宏"/>
    <s v="梁麗梅"/>
    <s v="996"/>
    <x v="2"/>
    <x v="0"/>
    <x v="11"/>
    <x v="0"/>
    <n v="45"/>
    <s v="112.06.01"/>
  </r>
  <r>
    <x v="2"/>
    <s v="918065"/>
    <s v="劉振宏"/>
    <s v="梁麗梅"/>
    <s v="996"/>
    <x v="4"/>
    <x v="0"/>
    <x v="11"/>
    <x v="0"/>
    <n v="53"/>
    <s v="112.06.01"/>
  </r>
  <r>
    <x v="2"/>
    <s v="918065"/>
    <s v="劉振宏"/>
    <s v="梁麗梅"/>
    <s v="996"/>
    <x v="0"/>
    <x v="0"/>
    <x v="11"/>
    <x v="0"/>
    <n v="51"/>
    <s v="112.06.01"/>
  </r>
  <r>
    <x v="2"/>
    <n v="918065"/>
    <s v="劉振宏"/>
    <s v="梁麗梅"/>
    <s v="2017"/>
    <x v="2"/>
    <x v="0"/>
    <x v="12"/>
    <x v="0"/>
    <n v="42"/>
    <s v="112.06.01"/>
  </r>
  <r>
    <x v="2"/>
    <n v="918065"/>
    <s v="劉振宏"/>
    <s v="梁麗梅"/>
    <s v="9941"/>
    <x v="2"/>
    <x v="0"/>
    <x v="13"/>
    <x v="2"/>
    <n v="54"/>
    <s v="112.06.01"/>
  </r>
  <r>
    <x v="2"/>
    <s v="918065"/>
    <s v="劉振宏"/>
    <s v="梁麗梅"/>
    <s v="G01"/>
    <x v="0"/>
    <x v="0"/>
    <x v="14"/>
    <x v="2"/>
    <n v="51"/>
    <s v="112.06.01"/>
  </r>
  <r>
    <x v="2"/>
    <s v="918065"/>
    <s v="劉振宏"/>
    <s v="梁麗梅"/>
    <s v="G14"/>
    <x v="3"/>
    <x v="0"/>
    <x v="15"/>
    <x v="1"/>
    <n v="53"/>
    <s v="112.06.01"/>
  </r>
  <r>
    <x v="2"/>
    <n v="918065"/>
    <s v="劉振宏"/>
    <s v="梁麗梅"/>
    <s v="G14"/>
    <x v="2"/>
    <x v="0"/>
    <x v="15"/>
    <x v="1"/>
    <n v="53"/>
    <s v="112.06.01"/>
  </r>
  <r>
    <x v="3"/>
    <s v="919021"/>
    <s v="陳泰林"/>
    <s v="林淑怡"/>
    <s v="0024"/>
    <x v="0"/>
    <x v="0"/>
    <x v="2"/>
    <x v="0"/>
    <n v="51"/>
    <s v="112.06.01"/>
  </r>
  <r>
    <x v="3"/>
    <s v="919021"/>
    <s v="陳泰林"/>
    <s v="林淑怡"/>
    <s v="0133"/>
    <x v="5"/>
    <x v="0"/>
    <x v="16"/>
    <x v="0"/>
    <n v="52"/>
    <s v="112.06.01"/>
  </r>
  <r>
    <x v="3"/>
    <s v="919021"/>
    <s v="陳泰林"/>
    <s v="林淑怡"/>
    <s v="906"/>
    <x v="4"/>
    <x v="0"/>
    <x v="8"/>
    <x v="0"/>
    <n v="43"/>
    <s v="112.06.01"/>
  </r>
  <r>
    <x v="3"/>
    <s v="919021"/>
    <s v="陳泰林"/>
    <s v="林淑怡"/>
    <s v="C151"/>
    <x v="5"/>
    <x v="0"/>
    <x v="17"/>
    <x v="0"/>
    <n v="36"/>
    <s v="112.06.01"/>
  </r>
  <r>
    <x v="3"/>
    <s v="919031"/>
    <s v="雷學承"/>
    <s v="林淑怡"/>
    <s v="005"/>
    <x v="5"/>
    <x v="0"/>
    <x v="4"/>
    <x v="2"/>
    <n v="40"/>
    <s v="112.06.01"/>
  </r>
  <r>
    <x v="3"/>
    <s v="919031"/>
    <s v="雷學承"/>
    <s v="林淑怡"/>
    <s v="0024"/>
    <x v="0"/>
    <x v="0"/>
    <x v="2"/>
    <x v="0"/>
    <n v="53"/>
    <s v="112.06.01"/>
  </r>
  <r>
    <x v="3"/>
    <s v="919031"/>
    <s v="雷學承"/>
    <s v="林淑怡"/>
    <s v="0133"/>
    <x v="5"/>
    <x v="0"/>
    <x v="16"/>
    <x v="0"/>
    <n v="51"/>
    <s v="112.06.01"/>
  </r>
  <r>
    <x v="3"/>
    <s v="919031"/>
    <s v="雷學承"/>
    <s v="林淑怡"/>
    <s v="940"/>
    <x v="3"/>
    <x v="0"/>
    <x v="10"/>
    <x v="0"/>
    <n v="0"/>
    <s v="112.06.01"/>
  </r>
  <r>
    <x v="3"/>
    <s v="919031"/>
    <s v="雷學承"/>
    <s v="林淑怡"/>
    <s v="A192"/>
    <x v="3"/>
    <x v="0"/>
    <x v="18"/>
    <x v="0"/>
    <n v="0"/>
    <s v="112.06.01"/>
  </r>
  <r>
    <x v="1"/>
    <s v="913060"/>
    <s v="嚴博瀚"/>
    <s v="許修銘"/>
    <s v="003D"/>
    <x v="1"/>
    <x v="1"/>
    <x v="19"/>
    <x v="1"/>
    <n v="37"/>
    <s v="112.06.01"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  <r>
    <x v="4"/>
    <m/>
    <m/>
    <m/>
    <m/>
    <x v="6"/>
    <x v="2"/>
    <x v="20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3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M1:V33" firstHeaderRow="1" firstDataRow="2" firstDataCol="4"/>
  <pivotFields count="11">
    <pivotField axis="axisCol" showAll="0" sortType="ascending">
      <items count="54">
        <item m="1" x="5"/>
        <item m="1" x="8"/>
        <item m="1" x="22"/>
        <item m="1" x="6"/>
        <item m="1" x="32"/>
        <item m="1" x="50"/>
        <item m="1" x="14"/>
        <item m="1" x="10"/>
        <item m="1" x="49"/>
        <item m="1" x="27"/>
        <item m="1" x="11"/>
        <item m="1" x="7"/>
        <item m="1" x="39"/>
        <item m="1" x="15"/>
        <item m="1" x="47"/>
        <item x="1"/>
        <item m="1" x="36"/>
        <item m="1" x="23"/>
        <item m="1" x="35"/>
        <item m="1" x="12"/>
        <item m="1" x="19"/>
        <item m="1" x="17"/>
        <item m="1" x="48"/>
        <item m="1" x="42"/>
        <item m="1" x="46"/>
        <item m="1" x="26"/>
        <item x="3"/>
        <item m="1" x="45"/>
        <item m="1" x="29"/>
        <item m="1" x="9"/>
        <item m="1" x="18"/>
        <item m="1" x="38"/>
        <item m="1" x="34"/>
        <item m="1" x="21"/>
        <item x="0"/>
        <item m="1" x="28"/>
        <item m="1" x="24"/>
        <item m="1" x="51"/>
        <item m="1" x="13"/>
        <item m="1" x="33"/>
        <item m="1" x="43"/>
        <item m="1" x="40"/>
        <item m="1" x="30"/>
        <item m="1" x="52"/>
        <item m="1" x="41"/>
        <item m="1" x="31"/>
        <item m="1" x="37"/>
        <item x="2"/>
        <item m="1" x="44"/>
        <item m="1" x="25"/>
        <item m="1" x="16"/>
        <item m="1" x="20"/>
        <item x="4"/>
        <item t="default"/>
      </items>
    </pivotField>
    <pivotField dataField="1" showAll="0"/>
    <pivotField showAll="0"/>
    <pivotField showAll="0"/>
    <pivotField showAll="0"/>
    <pivotField axis="axisRow" outline="0" showAll="0" sortType="ascending" defaultSubtotal="0">
      <items count="7">
        <item x="3"/>
        <item x="2"/>
        <item x="4"/>
        <item x="5"/>
        <item x="0"/>
        <item x="1"/>
        <item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201">
        <item m="1" x="180"/>
        <item m="1" x="70"/>
        <item x="10"/>
        <item x="13"/>
        <item m="1" x="85"/>
        <item m="1" x="118"/>
        <item m="1" x="54"/>
        <item m="1" x="114"/>
        <item m="1" x="198"/>
        <item m="1" x="100"/>
        <item m="1" x="140"/>
        <item m="1" x="130"/>
        <item m="1" x="34"/>
        <item m="1" x="73"/>
        <item m="1" x="175"/>
        <item m="1" x="177"/>
        <item m="1" x="194"/>
        <item m="1" x="63"/>
        <item m="1" x="49"/>
        <item m="1" x="43"/>
        <item x="7"/>
        <item m="1" x="52"/>
        <item m="1" x="46"/>
        <item m="1" x="123"/>
        <item m="1" x="78"/>
        <item m="1" x="74"/>
        <item m="1" x="200"/>
        <item m="1" x="144"/>
        <item m="1" x="31"/>
        <item m="1" x="164"/>
        <item m="1" x="112"/>
        <item m="1" x="96"/>
        <item m="1" x="30"/>
        <item m="1" x="141"/>
        <item m="1" x="22"/>
        <item m="1" x="27"/>
        <item m="1" x="117"/>
        <item m="1" x="40"/>
        <item m="1" x="90"/>
        <item m="1" x="103"/>
        <item m="1" x="110"/>
        <item m="1" x="186"/>
        <item m="1" x="101"/>
        <item m="1" x="178"/>
        <item m="1" x="193"/>
        <item m="1" x="126"/>
        <item m="1" x="88"/>
        <item m="1" x="158"/>
        <item m="1" x="167"/>
        <item m="1" x="72"/>
        <item x="0"/>
        <item m="1" x="39"/>
        <item m="1" x="169"/>
        <item m="1" x="44"/>
        <item m="1" x="109"/>
        <item m="1" x="192"/>
        <item m="1" x="33"/>
        <item m="1" x="152"/>
        <item x="14"/>
        <item m="1" x="37"/>
        <item m="1" x="181"/>
        <item m="1" x="21"/>
        <item m="1" x="84"/>
        <item m="1" x="160"/>
        <item x="16"/>
        <item x="11"/>
        <item x="20"/>
        <item m="1" x="199"/>
        <item m="1" x="113"/>
        <item m="1" x="66"/>
        <item m="1" x="174"/>
        <item m="1" x="62"/>
        <item m="1" x="51"/>
        <item m="1" x="35"/>
        <item m="1" x="71"/>
        <item m="1" x="134"/>
        <item m="1" x="24"/>
        <item m="1" x="60"/>
        <item m="1" x="161"/>
        <item m="1" x="47"/>
        <item m="1" x="111"/>
        <item m="1" x="42"/>
        <item m="1" x="86"/>
        <item m="1" x="131"/>
        <item m="1" x="183"/>
        <item x="1"/>
        <item m="1" x="142"/>
        <item m="1" x="153"/>
        <item m="1" x="127"/>
        <item m="1" x="187"/>
        <item m="1" x="184"/>
        <item m="1" x="69"/>
        <item m="1" x="58"/>
        <item m="1" x="61"/>
        <item m="1" x="197"/>
        <item m="1" x="99"/>
        <item m="1" x="137"/>
        <item x="6"/>
        <item m="1" x="176"/>
        <item m="1" x="102"/>
        <item m="1" x="132"/>
        <item x="5"/>
        <item m="1" x="145"/>
        <item m="1" x="87"/>
        <item m="1" x="104"/>
        <item m="1" x="125"/>
        <item m="1" x="107"/>
        <item m="1" x="41"/>
        <item m="1" x="45"/>
        <item m="1" x="150"/>
        <item m="1" x="122"/>
        <item m="1" x="135"/>
        <item m="1" x="166"/>
        <item m="1" x="155"/>
        <item m="1" x="91"/>
        <item m="1" x="98"/>
        <item m="1" x="128"/>
        <item m="1" x="36"/>
        <item m="1" x="196"/>
        <item m="1" x="154"/>
        <item m="1" x="139"/>
        <item m="1" x="83"/>
        <item m="1" x="82"/>
        <item m="1" x="136"/>
        <item x="3"/>
        <item m="1" x="38"/>
        <item m="1" x="182"/>
        <item m="1" x="168"/>
        <item m="1" x="53"/>
        <item m="1" x="179"/>
        <item m="1" x="162"/>
        <item x="2"/>
        <item x="12"/>
        <item m="1" x="165"/>
        <item m="1" x="59"/>
        <item m="1" x="75"/>
        <item x="8"/>
        <item x="9"/>
        <item m="1" x="81"/>
        <item m="1" x="28"/>
        <item m="1" x="68"/>
        <item m="1" x="94"/>
        <item m="1" x="23"/>
        <item m="1" x="93"/>
        <item m="1" x="25"/>
        <item m="1" x="80"/>
        <item x="15"/>
        <item m="1" x="195"/>
        <item m="1" x="151"/>
        <item m="1" x="56"/>
        <item m="1" x="172"/>
        <item m="1" x="48"/>
        <item x="18"/>
        <item m="1" x="97"/>
        <item m="1" x="106"/>
        <item m="1" x="124"/>
        <item m="1" x="146"/>
        <item m="1" x="147"/>
        <item m="1" x="116"/>
        <item m="1" x="133"/>
        <item m="1" x="105"/>
        <item m="1" x="156"/>
        <item x="4"/>
        <item m="1" x="148"/>
        <item m="1" x="173"/>
        <item m="1" x="29"/>
        <item m="1" x="64"/>
        <item m="1" x="108"/>
        <item m="1" x="79"/>
        <item m="1" x="65"/>
        <item m="1" x="185"/>
        <item m="1" x="149"/>
        <item m="1" x="138"/>
        <item m="1" x="129"/>
        <item m="1" x="76"/>
        <item m="1" x="121"/>
        <item m="1" x="115"/>
        <item m="1" x="157"/>
        <item x="19"/>
        <item m="1" x="55"/>
        <item m="1" x="32"/>
        <item m="1" x="92"/>
        <item m="1" x="89"/>
        <item m="1" x="163"/>
        <item m="1" x="143"/>
        <item m="1" x="171"/>
        <item m="1" x="57"/>
        <item m="1" x="119"/>
        <item m="1" x="170"/>
        <item m="1" x="120"/>
        <item x="17"/>
        <item m="1" x="50"/>
        <item m="1" x="26"/>
        <item m="1" x="77"/>
        <item m="1" x="159"/>
        <item m="1" x="190"/>
        <item m="1" x="191"/>
        <item m="1" x="67"/>
        <item m="1" x="95"/>
        <item m="1" x="189"/>
        <item m="1" x="188"/>
      </items>
    </pivotField>
    <pivotField axis="axisRow" outline="0" showAll="0" defaultSubtotal="0">
      <items count="5">
        <item x="2"/>
        <item x="0"/>
        <item x="1"/>
        <item m="1" x="4"/>
        <item x="3"/>
      </items>
    </pivotField>
    <pivotField showAll="0"/>
    <pivotField showAll="0"/>
  </pivotFields>
  <rowFields count="4">
    <field x="5"/>
    <field x="7"/>
    <field x="6"/>
    <field x="8"/>
  </rowFields>
  <rowItems count="31">
    <i>
      <x/>
      <x v="2"/>
      <x/>
      <x v="1"/>
    </i>
    <i r="1">
      <x v="50"/>
      <x/>
      <x v="2"/>
    </i>
    <i r="1">
      <x v="124"/>
      <x/>
      <x v="1"/>
    </i>
    <i r="1">
      <x v="137"/>
      <x/>
      <x/>
    </i>
    <i r="1">
      <x v="146"/>
      <x/>
      <x v="2"/>
    </i>
    <i r="1">
      <x v="152"/>
      <x/>
      <x v="1"/>
    </i>
    <i>
      <x v="1"/>
      <x v="3"/>
      <x/>
      <x/>
    </i>
    <i r="1">
      <x v="20"/>
      <x/>
      <x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2"/>
      <x/>
      <x v="1"/>
    </i>
    <i r="1">
      <x v="136"/>
      <x/>
      <x/>
    </i>
    <i r="1">
      <x v="146"/>
      <x/>
      <x v="2"/>
    </i>
    <i>
      <x v="2"/>
      <x v="50"/>
      <x/>
      <x v="1"/>
    </i>
    <i r="1">
      <x v="65"/>
      <x/>
      <x v="1"/>
    </i>
    <i r="1">
      <x v="136"/>
      <x/>
      <x v="1"/>
    </i>
    <i r="1">
      <x v="162"/>
      <x/>
      <x v="1"/>
    </i>
    <i>
      <x v="3"/>
      <x v="50"/>
      <x/>
      <x v="1"/>
    </i>
    <i r="1">
      <x v="64"/>
      <x/>
      <x v="1"/>
    </i>
    <i r="1">
      <x v="162"/>
      <x/>
      <x/>
    </i>
    <i r="1">
      <x v="190"/>
      <x/>
      <x v="1"/>
    </i>
    <i>
      <x v="4"/>
      <x v="50"/>
      <x/>
      <x v="1"/>
    </i>
    <i r="1">
      <x v="58"/>
      <x/>
      <x/>
    </i>
    <i r="1">
      <x v="65"/>
      <x/>
      <x v="1"/>
    </i>
    <i r="1">
      <x v="131"/>
      <x/>
      <x v="1"/>
    </i>
    <i>
      <x v="5"/>
      <x v="85"/>
      <x/>
      <x v="1"/>
    </i>
    <i r="1">
      <x v="178"/>
      <x v="1"/>
      <x v="2"/>
    </i>
    <i>
      <x v="6"/>
      <x v="66"/>
      <x v="2"/>
      <x v="4"/>
    </i>
    <i t="grand">
      <x/>
    </i>
  </rowItems>
  <colFields count="1">
    <field x="0"/>
  </colFields>
  <colItems count="6">
    <i>
      <x v="15"/>
    </i>
    <i>
      <x v="26"/>
    </i>
    <i>
      <x v="34"/>
    </i>
    <i>
      <x v="47"/>
    </i>
    <i>
      <x v="52"/>
    </i>
    <i t="grand">
      <x/>
    </i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樞紐分析表3" cacheId="4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X1:AG33" firstHeaderRow="1" firstDataRow="2" firstDataCol="4"/>
  <pivotFields count="11">
    <pivotField axis="axisCol" showAll="0" sortType="ascending">
      <items count="54">
        <item m="1" x="5"/>
        <item m="1" x="8"/>
        <item m="1" x="22"/>
        <item m="1" x="6"/>
        <item m="1" x="32"/>
        <item m="1" x="50"/>
        <item m="1" x="14"/>
        <item m="1" x="10"/>
        <item m="1" x="49"/>
        <item m="1" x="27"/>
        <item m="1" x="11"/>
        <item m="1" x="7"/>
        <item m="1" x="39"/>
        <item m="1" x="15"/>
        <item m="1" x="47"/>
        <item x="1"/>
        <item m="1" x="36"/>
        <item m="1" x="23"/>
        <item m="1" x="35"/>
        <item m="1" x="12"/>
        <item m="1" x="19"/>
        <item m="1" x="17"/>
        <item m="1" x="48"/>
        <item m="1" x="42"/>
        <item m="1" x="46"/>
        <item m="1" x="26"/>
        <item x="3"/>
        <item m="1" x="45"/>
        <item m="1" x="29"/>
        <item m="1" x="9"/>
        <item m="1" x="18"/>
        <item m="1" x="38"/>
        <item m="1" x="34"/>
        <item m="1" x="21"/>
        <item x="0"/>
        <item m="1" x="28"/>
        <item m="1" x="24"/>
        <item m="1" x="51"/>
        <item m="1" x="13"/>
        <item m="1" x="33"/>
        <item m="1" x="43"/>
        <item m="1" x="40"/>
        <item m="1" x="30"/>
        <item m="1" x="52"/>
        <item m="1" x="41"/>
        <item m="1" x="31"/>
        <item m="1" x="37"/>
        <item x="2"/>
        <item m="1" x="44"/>
        <item m="1" x="25"/>
        <item m="1" x="16"/>
        <item m="1" x="20"/>
        <item x="4"/>
        <item t="default"/>
      </items>
    </pivotField>
    <pivotField dataField="1" showAll="0"/>
    <pivotField showAll="0"/>
    <pivotField showAll="0"/>
    <pivotField showAll="0"/>
    <pivotField axis="axisRow" outline="0" showAll="0" sortType="ascending" defaultSubtotal="0">
      <items count="7">
        <item x="3"/>
        <item x="2"/>
        <item x="4"/>
        <item x="5"/>
        <item x="0"/>
        <item x="1"/>
        <item x="6"/>
      </items>
    </pivotField>
    <pivotField axis="axisRow" outline="0" showAll="0" defaultSubtotal="0">
      <items count="4">
        <item x="0"/>
        <item x="1"/>
        <item x="2"/>
        <item m="1" x="3"/>
      </items>
    </pivotField>
    <pivotField axis="axisRow" outline="0" showAll="0" defaultSubtotal="0">
      <items count="201">
        <item m="1" x="180"/>
        <item m="1" x="70"/>
        <item x="10"/>
        <item x="13"/>
        <item m="1" x="85"/>
        <item m="1" x="118"/>
        <item m="1" x="54"/>
        <item m="1" x="114"/>
        <item m="1" x="198"/>
        <item m="1" x="100"/>
        <item m="1" x="140"/>
        <item m="1" x="130"/>
        <item m="1" x="34"/>
        <item m="1" x="73"/>
        <item m="1" x="175"/>
        <item m="1" x="177"/>
        <item m="1" x="194"/>
        <item m="1" x="63"/>
        <item m="1" x="49"/>
        <item m="1" x="43"/>
        <item x="7"/>
        <item m="1" x="52"/>
        <item m="1" x="46"/>
        <item m="1" x="123"/>
        <item m="1" x="78"/>
        <item m="1" x="74"/>
        <item m="1" x="200"/>
        <item m="1" x="144"/>
        <item m="1" x="31"/>
        <item m="1" x="164"/>
        <item m="1" x="112"/>
        <item m="1" x="96"/>
        <item m="1" x="30"/>
        <item m="1" x="141"/>
        <item m="1" x="22"/>
        <item m="1" x="27"/>
        <item m="1" x="117"/>
        <item m="1" x="40"/>
        <item m="1" x="90"/>
        <item m="1" x="103"/>
        <item m="1" x="110"/>
        <item m="1" x="186"/>
        <item m="1" x="101"/>
        <item m="1" x="178"/>
        <item m="1" x="193"/>
        <item m="1" x="126"/>
        <item m="1" x="88"/>
        <item m="1" x="158"/>
        <item m="1" x="167"/>
        <item m="1" x="72"/>
        <item x="0"/>
        <item m="1" x="39"/>
        <item m="1" x="169"/>
        <item m="1" x="44"/>
        <item m="1" x="109"/>
        <item m="1" x="192"/>
        <item m="1" x="33"/>
        <item m="1" x="152"/>
        <item x="14"/>
        <item m="1" x="37"/>
        <item m="1" x="181"/>
        <item m="1" x="21"/>
        <item m="1" x="84"/>
        <item m="1" x="160"/>
        <item x="16"/>
        <item x="11"/>
        <item x="20"/>
        <item m="1" x="199"/>
        <item m="1" x="113"/>
        <item m="1" x="66"/>
        <item m="1" x="174"/>
        <item m="1" x="62"/>
        <item m="1" x="51"/>
        <item m="1" x="35"/>
        <item m="1" x="71"/>
        <item m="1" x="134"/>
        <item m="1" x="24"/>
        <item m="1" x="60"/>
        <item m="1" x="161"/>
        <item m="1" x="47"/>
        <item m="1" x="111"/>
        <item m="1" x="42"/>
        <item m="1" x="86"/>
        <item m="1" x="131"/>
        <item m="1" x="183"/>
        <item x="1"/>
        <item m="1" x="142"/>
        <item m="1" x="153"/>
        <item m="1" x="127"/>
        <item m="1" x="187"/>
        <item m="1" x="184"/>
        <item m="1" x="69"/>
        <item m="1" x="58"/>
        <item m="1" x="61"/>
        <item m="1" x="197"/>
        <item m="1" x="99"/>
        <item m="1" x="137"/>
        <item x="6"/>
        <item m="1" x="176"/>
        <item m="1" x="102"/>
        <item m="1" x="132"/>
        <item x="5"/>
        <item m="1" x="145"/>
        <item m="1" x="87"/>
        <item m="1" x="104"/>
        <item m="1" x="125"/>
        <item m="1" x="107"/>
        <item m="1" x="41"/>
        <item m="1" x="45"/>
        <item m="1" x="150"/>
        <item m="1" x="122"/>
        <item m="1" x="135"/>
        <item m="1" x="166"/>
        <item m="1" x="155"/>
        <item m="1" x="91"/>
        <item m="1" x="98"/>
        <item m="1" x="128"/>
        <item m="1" x="36"/>
        <item m="1" x="196"/>
        <item m="1" x="154"/>
        <item m="1" x="139"/>
        <item m="1" x="83"/>
        <item m="1" x="82"/>
        <item m="1" x="136"/>
        <item x="3"/>
        <item m="1" x="38"/>
        <item m="1" x="182"/>
        <item m="1" x="168"/>
        <item m="1" x="53"/>
        <item m="1" x="179"/>
        <item m="1" x="162"/>
        <item x="2"/>
        <item x="12"/>
        <item m="1" x="165"/>
        <item m="1" x="59"/>
        <item m="1" x="75"/>
        <item x="8"/>
        <item x="9"/>
        <item m="1" x="81"/>
        <item m="1" x="28"/>
        <item m="1" x="68"/>
        <item m="1" x="94"/>
        <item m="1" x="23"/>
        <item m="1" x="93"/>
        <item m="1" x="25"/>
        <item m="1" x="80"/>
        <item x="15"/>
        <item m="1" x="195"/>
        <item m="1" x="151"/>
        <item m="1" x="56"/>
        <item m="1" x="172"/>
        <item m="1" x="48"/>
        <item x="18"/>
        <item m="1" x="97"/>
        <item m="1" x="106"/>
        <item m="1" x="124"/>
        <item m="1" x="146"/>
        <item m="1" x="147"/>
        <item m="1" x="116"/>
        <item m="1" x="133"/>
        <item m="1" x="105"/>
        <item m="1" x="156"/>
        <item x="4"/>
        <item m="1" x="148"/>
        <item m="1" x="173"/>
        <item m="1" x="29"/>
        <item m="1" x="64"/>
        <item m="1" x="108"/>
        <item m="1" x="79"/>
        <item m="1" x="65"/>
        <item m="1" x="185"/>
        <item m="1" x="149"/>
        <item m="1" x="138"/>
        <item m="1" x="129"/>
        <item m="1" x="76"/>
        <item m="1" x="121"/>
        <item m="1" x="115"/>
        <item m="1" x="157"/>
        <item x="19"/>
        <item m="1" x="55"/>
        <item m="1" x="32"/>
        <item m="1" x="92"/>
        <item m="1" x="89"/>
        <item m="1" x="163"/>
        <item m="1" x="143"/>
        <item m="1" x="171"/>
        <item m="1" x="57"/>
        <item m="1" x="119"/>
        <item m="1" x="170"/>
        <item m="1" x="120"/>
        <item x="17"/>
        <item m="1" x="50"/>
        <item m="1" x="26"/>
        <item m="1" x="77"/>
        <item m="1" x="159"/>
        <item m="1" x="190"/>
        <item m="1" x="191"/>
        <item m="1" x="67"/>
        <item m="1" x="95"/>
        <item m="1" x="189"/>
        <item m="1" x="188"/>
      </items>
    </pivotField>
    <pivotField axis="axisRow" outline="0" showAll="0" defaultSubtotal="0">
      <items count="5">
        <item x="2"/>
        <item x="0"/>
        <item x="1"/>
        <item m="1" x="4"/>
        <item x="3"/>
      </items>
    </pivotField>
    <pivotField showAll="0"/>
    <pivotField showAll="0"/>
  </pivotFields>
  <rowFields count="4">
    <field x="5"/>
    <field x="7"/>
    <field x="6"/>
    <field x="8"/>
  </rowFields>
  <rowItems count="31">
    <i>
      <x/>
      <x v="2"/>
      <x/>
      <x v="1"/>
    </i>
    <i r="1">
      <x v="50"/>
      <x/>
      <x v="2"/>
    </i>
    <i r="1">
      <x v="124"/>
      <x/>
      <x v="1"/>
    </i>
    <i r="1">
      <x v="137"/>
      <x/>
      <x/>
    </i>
    <i r="1">
      <x v="146"/>
      <x/>
      <x v="2"/>
    </i>
    <i r="1">
      <x v="152"/>
      <x/>
      <x v="1"/>
    </i>
    <i>
      <x v="1"/>
      <x v="3"/>
      <x/>
      <x/>
    </i>
    <i r="1">
      <x v="20"/>
      <x/>
      <x/>
    </i>
    <i r="1">
      <x v="65"/>
      <x/>
      <x v="1"/>
    </i>
    <i r="1">
      <x v="97"/>
      <x/>
      <x v="1"/>
    </i>
    <i r="1">
      <x v="101"/>
      <x/>
      <x v="1"/>
    </i>
    <i r="1">
      <x v="124"/>
      <x/>
      <x v="1"/>
    </i>
    <i r="1">
      <x v="132"/>
      <x/>
      <x v="1"/>
    </i>
    <i r="1">
      <x v="136"/>
      <x/>
      <x/>
    </i>
    <i r="1">
      <x v="146"/>
      <x/>
      <x v="2"/>
    </i>
    <i>
      <x v="2"/>
      <x v="50"/>
      <x/>
      <x v="1"/>
    </i>
    <i r="1">
      <x v="65"/>
      <x/>
      <x v="1"/>
    </i>
    <i r="1">
      <x v="136"/>
      <x/>
      <x v="1"/>
    </i>
    <i r="1">
      <x v="162"/>
      <x/>
      <x v="1"/>
    </i>
    <i>
      <x v="3"/>
      <x v="50"/>
      <x/>
      <x v="1"/>
    </i>
    <i r="1">
      <x v="64"/>
      <x/>
      <x v="1"/>
    </i>
    <i r="1">
      <x v="162"/>
      <x/>
      <x/>
    </i>
    <i r="1">
      <x v="190"/>
      <x/>
      <x v="1"/>
    </i>
    <i>
      <x v="4"/>
      <x v="50"/>
      <x/>
      <x v="1"/>
    </i>
    <i r="1">
      <x v="58"/>
      <x/>
      <x/>
    </i>
    <i r="1">
      <x v="65"/>
      <x/>
      <x v="1"/>
    </i>
    <i r="1">
      <x v="131"/>
      <x/>
      <x v="1"/>
    </i>
    <i>
      <x v="5"/>
      <x v="85"/>
      <x/>
      <x v="1"/>
    </i>
    <i r="1">
      <x v="178"/>
      <x v="1"/>
      <x v="2"/>
    </i>
    <i>
      <x v="6"/>
      <x v="66"/>
      <x v="2"/>
      <x v="4"/>
    </i>
    <i t="grand">
      <x/>
    </i>
  </rowItems>
  <colFields count="1">
    <field x="0"/>
  </colFields>
  <colItems count="6">
    <i>
      <x v="15"/>
    </i>
    <i>
      <x v="26"/>
    </i>
    <i>
      <x v="34"/>
    </i>
    <i>
      <x v="47"/>
    </i>
    <i>
      <x v="52"/>
    </i>
    <i t="grand">
      <x/>
    </i>
  </colItems>
  <dataFields count="1">
    <dataField name="計數 - 學號" fld="1" subtotal="count" baseField="0" baseItem="0"/>
  </dataFields>
  <formats count="106"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0" type="button" dataOnly="0" labelOnly="1" outline="0" axis="axisCol" fieldPosition="0"/>
    </format>
    <format dxfId="101">
      <pivotArea type="topRight" dataOnly="0" labelOnly="1" outline="0" fieldPosition="0"/>
    </format>
    <format dxfId="100">
      <pivotArea field="5" type="button" dataOnly="0" labelOnly="1" outline="0" axis="axisRow" fieldPosition="0"/>
    </format>
    <format dxfId="99">
      <pivotArea field="7" type="button" dataOnly="0" labelOnly="1" outline="0" axis="axisRow" fieldPosition="1"/>
    </format>
    <format dxfId="98">
      <pivotArea field="6" type="button" dataOnly="0" labelOnly="1" outline="0" axis="axisRow" fieldPosition="2"/>
    </format>
    <format dxfId="97">
      <pivotArea field="8" type="button" dataOnly="0" labelOnly="1" outline="0" axis="axisRow" fieldPosition="3"/>
    </format>
    <format dxfId="96">
      <pivotArea dataOnly="0" labelOnly="1" fieldPosition="0">
        <references count="1">
          <reference field="5" count="0"/>
        </references>
      </pivotArea>
    </format>
    <format dxfId="95">
      <pivotArea dataOnly="0" labelOnly="1" grandRow="1" outline="0" fieldPosition="0"/>
    </format>
    <format dxfId="94">
      <pivotArea dataOnly="0" labelOnly="1" fieldPosition="0">
        <references count="2">
          <reference field="5" count="1" selected="0">
            <x v="0"/>
          </reference>
          <reference field="7" count="6">
            <x v="2"/>
            <x v="50"/>
            <x v="124"/>
            <x v="137"/>
            <x v="146"/>
            <x v="152"/>
          </reference>
        </references>
      </pivotArea>
    </format>
    <format dxfId="93">
      <pivotArea dataOnly="0" labelOnly="1" fieldPosition="0">
        <references count="2">
          <reference field="5" count="1" selected="0">
            <x v="1"/>
          </reference>
          <reference field="7" count="9">
            <x v="3"/>
            <x v="20"/>
            <x v="65"/>
            <x v="97"/>
            <x v="101"/>
            <x v="124"/>
            <x v="132"/>
            <x v="136"/>
            <x v="146"/>
          </reference>
        </references>
      </pivotArea>
    </format>
    <format dxfId="92">
      <pivotArea dataOnly="0" labelOnly="1" fieldPosition="0">
        <references count="2">
          <reference field="5" count="1" selected="0">
            <x v="2"/>
          </reference>
          <reference field="7" count="4">
            <x v="50"/>
            <x v="65"/>
            <x v="136"/>
            <x v="162"/>
          </reference>
        </references>
      </pivotArea>
    </format>
    <format dxfId="91">
      <pivotArea dataOnly="0" labelOnly="1" fieldPosition="0">
        <references count="2">
          <reference field="5" count="1" selected="0">
            <x v="3"/>
          </reference>
          <reference field="7" count="4">
            <x v="50"/>
            <x v="64"/>
            <x v="162"/>
            <x v="190"/>
          </reference>
        </references>
      </pivotArea>
    </format>
    <format dxfId="90">
      <pivotArea dataOnly="0" labelOnly="1" fieldPosition="0">
        <references count="2">
          <reference field="5" count="1" selected="0">
            <x v="4"/>
          </reference>
          <reference field="7" count="4">
            <x v="50"/>
            <x v="58"/>
            <x v="65"/>
            <x v="131"/>
          </reference>
        </references>
      </pivotArea>
    </format>
    <format dxfId="89">
      <pivotArea dataOnly="0" labelOnly="1" fieldPosition="0">
        <references count="2">
          <reference field="5" count="1" selected="0">
            <x v="5"/>
          </reference>
          <reference field="7" count="2">
            <x v="85"/>
            <x v="178"/>
          </reference>
        </references>
      </pivotArea>
    </format>
    <format dxfId="88">
      <pivotArea dataOnly="0" labelOnly="1" fieldPosition="0">
        <references count="2">
          <reference field="5" count="1" selected="0">
            <x v="6"/>
          </reference>
          <reference field="7" count="1">
            <x v="66"/>
          </reference>
        </references>
      </pivotArea>
    </format>
    <format dxfId="87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86">
      <pivotArea dataOnly="0" labelOnly="1" fieldPosition="0">
        <references count="3">
          <reference field="5" count="1" selected="0">
            <x v="5"/>
          </reference>
          <reference field="6" count="1">
            <x v="1"/>
          </reference>
          <reference field="7" count="1" selected="0">
            <x v="178"/>
          </reference>
        </references>
      </pivotArea>
    </format>
    <format dxfId="85">
      <pivotArea dataOnly="0" labelOnly="1" fieldPosition="0">
        <references count="3">
          <reference field="5" count="1" selected="0">
            <x v="6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84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83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2"/>
          </reference>
        </references>
      </pivotArea>
    </format>
    <format dxfId="82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8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8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7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7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7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76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7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7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7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7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7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0"/>
          </reference>
        </references>
      </pivotArea>
    </format>
    <format dxfId="7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69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1"/>
          </reference>
        </references>
      </pivotArea>
    </format>
    <format dxfId="68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67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6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65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1"/>
          </reference>
        </references>
      </pivotArea>
    </format>
    <format dxfId="64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4"/>
          </reference>
          <reference field="8" count="1">
            <x v="1"/>
          </reference>
        </references>
      </pivotArea>
    </format>
    <format dxfId="63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0"/>
          </reference>
        </references>
      </pivotArea>
    </format>
    <format dxfId="6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0"/>
          </reference>
          <reference field="8" count="1">
            <x v="1"/>
          </reference>
        </references>
      </pivotArea>
    </format>
    <format dxfId="61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1"/>
          </reference>
        </references>
      </pivotArea>
    </format>
    <format dxfId="60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59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57">
      <pivotArea dataOnly="0" labelOnly="1" fieldPosition="0">
        <references count="4">
          <reference field="5" count="1" selected="0">
            <x v="5"/>
          </reference>
          <reference field="6" count="1" selected="0">
            <x v="0"/>
          </reference>
          <reference field="7" count="1" selected="0">
            <x v="85"/>
          </reference>
          <reference field="8" count="1">
            <x v="1"/>
          </reference>
        </references>
      </pivotArea>
    </format>
    <format dxfId="56">
      <pivotArea dataOnly="0" labelOnly="1" fieldPosition="0">
        <references count="4">
          <reference field="5" count="1" selected="0">
            <x v="5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55">
      <pivotArea dataOnly="0" labelOnly="1" fieldPosition="0">
        <references count="4">
          <reference field="5" count="1" selected="0">
            <x v="6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54">
      <pivotArea dataOnly="0" labelOnly="1" fieldPosition="0">
        <references count="1">
          <reference field="0" count="0"/>
        </references>
      </pivotArea>
    </format>
    <format dxfId="53">
      <pivotArea dataOnly="0" labelOnly="1" grandCol="1" outline="0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origin" dataOnly="0" labelOnly="1" outline="0" fieldPosition="0"/>
    </format>
    <format dxfId="49">
      <pivotArea field="0" type="button" dataOnly="0" labelOnly="1" outline="0" axis="axisCol" fieldPosition="0"/>
    </format>
    <format dxfId="48">
      <pivotArea type="topRight" dataOnly="0" labelOnly="1" outline="0" fieldPosition="0"/>
    </format>
    <format dxfId="47">
      <pivotArea field="5" type="button" dataOnly="0" labelOnly="1" outline="0" axis="axisRow" fieldPosition="0"/>
    </format>
    <format dxfId="46">
      <pivotArea field="7" type="button" dataOnly="0" labelOnly="1" outline="0" axis="axisRow" fieldPosition="1"/>
    </format>
    <format dxfId="45">
      <pivotArea field="6" type="button" dataOnly="0" labelOnly="1" outline="0" axis="axisRow" fieldPosition="2"/>
    </format>
    <format dxfId="44">
      <pivotArea field="8" type="button" dataOnly="0" labelOnly="1" outline="0" axis="axisRow" fieldPosition="3"/>
    </format>
    <format dxfId="43">
      <pivotArea dataOnly="0" labelOnly="1" fieldPosition="0">
        <references count="1">
          <reference field="5" count="0"/>
        </references>
      </pivotArea>
    </format>
    <format dxfId="42">
      <pivotArea dataOnly="0" labelOnly="1" grandRow="1" outline="0" fieldPosition="0"/>
    </format>
    <format dxfId="41">
      <pivotArea dataOnly="0" labelOnly="1" fieldPosition="0">
        <references count="2">
          <reference field="5" count="1" selected="0">
            <x v="0"/>
          </reference>
          <reference field="7" count="6">
            <x v="2"/>
            <x v="50"/>
            <x v="124"/>
            <x v="137"/>
            <x v="146"/>
            <x v="152"/>
          </reference>
        </references>
      </pivotArea>
    </format>
    <format dxfId="40">
      <pivotArea dataOnly="0" labelOnly="1" fieldPosition="0">
        <references count="2">
          <reference field="5" count="1" selected="0">
            <x v="1"/>
          </reference>
          <reference field="7" count="9">
            <x v="3"/>
            <x v="20"/>
            <x v="65"/>
            <x v="97"/>
            <x v="101"/>
            <x v="124"/>
            <x v="132"/>
            <x v="136"/>
            <x v="146"/>
          </reference>
        </references>
      </pivotArea>
    </format>
    <format dxfId="39">
      <pivotArea dataOnly="0" labelOnly="1" fieldPosition="0">
        <references count="2">
          <reference field="5" count="1" selected="0">
            <x v="2"/>
          </reference>
          <reference field="7" count="4">
            <x v="50"/>
            <x v="65"/>
            <x v="136"/>
            <x v="162"/>
          </reference>
        </references>
      </pivotArea>
    </format>
    <format dxfId="38">
      <pivotArea dataOnly="0" labelOnly="1" fieldPosition="0">
        <references count="2">
          <reference field="5" count="1" selected="0">
            <x v="3"/>
          </reference>
          <reference field="7" count="4">
            <x v="50"/>
            <x v="64"/>
            <x v="162"/>
            <x v="190"/>
          </reference>
        </references>
      </pivotArea>
    </format>
    <format dxfId="37">
      <pivotArea dataOnly="0" labelOnly="1" fieldPosition="0">
        <references count="2">
          <reference field="5" count="1" selected="0">
            <x v="4"/>
          </reference>
          <reference field="7" count="4">
            <x v="50"/>
            <x v="58"/>
            <x v="65"/>
            <x v="131"/>
          </reference>
        </references>
      </pivotArea>
    </format>
    <format dxfId="36">
      <pivotArea dataOnly="0" labelOnly="1" fieldPosition="0">
        <references count="2">
          <reference field="5" count="1" selected="0">
            <x v="5"/>
          </reference>
          <reference field="7" count="2">
            <x v="85"/>
            <x v="178"/>
          </reference>
        </references>
      </pivotArea>
    </format>
    <format dxfId="35">
      <pivotArea dataOnly="0" labelOnly="1" fieldPosition="0">
        <references count="2">
          <reference field="5" count="1" selected="0">
            <x v="6"/>
          </reference>
          <reference field="7" count="1">
            <x v="66"/>
          </reference>
        </references>
      </pivotArea>
    </format>
    <format dxfId="34">
      <pivotArea dataOnly="0" labelOnly="1" fieldPosition="0">
        <references count="3">
          <reference field="5" count="1" selected="0">
            <x v="0"/>
          </reference>
          <reference field="6" count="1">
            <x v="0"/>
          </reference>
          <reference field="7" count="1" selected="0">
            <x v="2"/>
          </reference>
        </references>
      </pivotArea>
    </format>
    <format dxfId="33">
      <pivotArea dataOnly="0" labelOnly="1" fieldPosition="0">
        <references count="3">
          <reference field="5" count="1" selected="0">
            <x v="5"/>
          </reference>
          <reference field="6" count="1">
            <x v="1"/>
          </reference>
          <reference field="7" count="1" selected="0">
            <x v="178"/>
          </reference>
        </references>
      </pivotArea>
    </format>
    <format dxfId="32">
      <pivotArea dataOnly="0" labelOnly="1" fieldPosition="0">
        <references count="3">
          <reference field="5" count="1" selected="0">
            <x v="6"/>
          </reference>
          <reference field="6" count="1">
            <x v="2"/>
          </reference>
          <reference field="7" count="1" selected="0">
            <x v="66"/>
          </reference>
        </references>
      </pivotArea>
    </format>
    <format dxfId="31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2"/>
          </reference>
          <reference field="8" count="1">
            <x v="1"/>
          </reference>
        </references>
      </pivotArea>
    </format>
    <format dxfId="30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2"/>
          </reference>
        </references>
      </pivotArea>
    </format>
    <format dxfId="29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28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37"/>
          </reference>
          <reference field="8" count="1">
            <x v="0"/>
          </reference>
        </references>
      </pivotArea>
    </format>
    <format dxfId="27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26">
      <pivotArea dataOnly="0" labelOnly="1" fieldPosition="0">
        <references count="4">
          <reference field="5" count="1" selected="0">
            <x v="0"/>
          </reference>
          <reference field="6" count="1" selected="0">
            <x v="0"/>
          </reference>
          <reference field="7" count="1" selected="0">
            <x v="152"/>
          </reference>
          <reference field="8" count="1">
            <x v="1"/>
          </reference>
        </references>
      </pivotArea>
    </format>
    <format dxfId="25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3"/>
          </reference>
          <reference field="8" count="1">
            <x v="0"/>
          </reference>
        </references>
      </pivotArea>
    </format>
    <format dxfId="24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20"/>
          </reference>
          <reference field="8" count="1">
            <x v="0"/>
          </reference>
        </references>
      </pivotArea>
    </format>
    <format dxfId="23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22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97"/>
          </reference>
          <reference field="8" count="1">
            <x v="1"/>
          </reference>
        </references>
      </pivotArea>
    </format>
    <format dxfId="21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01"/>
          </reference>
          <reference field="8" count="1">
            <x v="1"/>
          </reference>
        </references>
      </pivotArea>
    </format>
    <format dxfId="20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24"/>
          </reference>
          <reference field="8" count="1">
            <x v="1"/>
          </reference>
        </references>
      </pivotArea>
    </format>
    <format dxfId="19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2"/>
          </reference>
          <reference field="8" count="1">
            <x v="1"/>
          </reference>
        </references>
      </pivotArea>
    </format>
    <format dxfId="18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0"/>
          </reference>
        </references>
      </pivotArea>
    </format>
    <format dxfId="17">
      <pivotArea dataOnly="0" labelOnly="1" fieldPosition="0">
        <references count="4">
          <reference field="5" count="1" selected="0">
            <x v="1"/>
          </reference>
          <reference field="6" count="1" selected="0">
            <x v="0"/>
          </reference>
          <reference field="7" count="1" selected="0">
            <x v="146"/>
          </reference>
          <reference field="8" count="1">
            <x v="2"/>
          </reference>
        </references>
      </pivotArea>
    </format>
    <format dxfId="16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1"/>
          </reference>
        </references>
      </pivotArea>
    </format>
    <format dxfId="15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14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36"/>
          </reference>
          <reference field="8" count="1">
            <x v="1"/>
          </reference>
        </references>
      </pivotArea>
    </format>
    <format dxfId="13">
      <pivotArea dataOnly="0" labelOnly="1" fieldPosition="0">
        <references count="4">
          <reference field="5" count="1" selected="0">
            <x v="2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1"/>
          </reference>
        </references>
      </pivotArea>
    </format>
    <format dxfId="12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1"/>
          </reference>
        </references>
      </pivotArea>
    </format>
    <format dxfId="11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64"/>
          </reference>
          <reference field="8" count="1">
            <x v="1"/>
          </reference>
        </references>
      </pivotArea>
    </format>
    <format dxfId="10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62"/>
          </reference>
          <reference field="8" count="1">
            <x v="0"/>
          </reference>
        </references>
      </pivotArea>
    </format>
    <format dxfId="9">
      <pivotArea dataOnly="0" labelOnly="1" fieldPosition="0">
        <references count="4">
          <reference field="5" count="1" selected="0">
            <x v="3"/>
          </reference>
          <reference field="6" count="1" selected="0">
            <x v="0"/>
          </reference>
          <reference field="7" count="1" selected="0">
            <x v="190"/>
          </reference>
          <reference field="8" count="1">
            <x v="1"/>
          </reference>
        </references>
      </pivotArea>
    </format>
    <format dxfId="8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0"/>
          </reference>
          <reference field="8" count="1">
            <x v="1"/>
          </reference>
        </references>
      </pivotArea>
    </format>
    <format dxfId="7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58"/>
          </reference>
          <reference field="8" count="1">
            <x v="0"/>
          </reference>
        </references>
      </pivotArea>
    </format>
    <format dxfId="6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65"/>
          </reference>
          <reference field="8" count="1">
            <x v="1"/>
          </reference>
        </references>
      </pivotArea>
    </format>
    <format dxfId="5">
      <pivotArea dataOnly="0" labelOnly="1" fieldPosition="0">
        <references count="4">
          <reference field="5" count="1" selected="0">
            <x v="4"/>
          </reference>
          <reference field="6" count="1" selected="0">
            <x v="0"/>
          </reference>
          <reference field="7" count="1" selected="0">
            <x v="131"/>
          </reference>
          <reference field="8" count="1">
            <x v="1"/>
          </reference>
        </references>
      </pivotArea>
    </format>
    <format dxfId="4">
      <pivotArea dataOnly="0" labelOnly="1" fieldPosition="0">
        <references count="4">
          <reference field="5" count="1" selected="0">
            <x v="5"/>
          </reference>
          <reference field="6" count="1" selected="0">
            <x v="0"/>
          </reference>
          <reference field="7" count="1" selected="0">
            <x v="85"/>
          </reference>
          <reference field="8" count="1">
            <x v="1"/>
          </reference>
        </references>
      </pivotArea>
    </format>
    <format dxfId="3">
      <pivotArea dataOnly="0" labelOnly="1" fieldPosition="0">
        <references count="4">
          <reference field="5" count="1" selected="0">
            <x v="5"/>
          </reference>
          <reference field="6" count="1" selected="0">
            <x v="1"/>
          </reference>
          <reference field="7" count="1" selected="0">
            <x v="178"/>
          </reference>
          <reference field="8" count="1">
            <x v="2"/>
          </reference>
        </references>
      </pivotArea>
    </format>
    <format dxfId="2">
      <pivotArea dataOnly="0" labelOnly="1" fieldPosition="0">
        <references count="4">
          <reference field="5" count="1" selected="0">
            <x v="6"/>
          </reference>
          <reference field="6" count="1" selected="0">
            <x v="2"/>
          </reference>
          <reference field="7" count="1" selected="0">
            <x v="66"/>
          </reference>
          <reference field="8" count="1">
            <x v="4"/>
          </reference>
        </references>
      </pivotArea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activeCell="A34" sqref="A2:A34"/>
    </sheetView>
  </sheetViews>
  <sheetFormatPr defaultRowHeight="16.5"/>
  <cols>
    <col min="1" max="1" width="9" style="1"/>
    <col min="2" max="2" width="9" style="2"/>
    <col min="3" max="5" width="9" style="1"/>
    <col min="8" max="8" width="13.375" customWidth="1"/>
    <col min="11" max="11" width="9" style="1"/>
    <col min="12" max="12" width="11.25" customWidth="1"/>
    <col min="13" max="13" width="12.5" customWidth="1"/>
    <col min="14" max="14" width="21.75" customWidth="1"/>
    <col min="15" max="15" width="8.625" customWidth="1"/>
    <col min="16" max="16" width="8" customWidth="1"/>
    <col min="17" max="17" width="10.125" customWidth="1"/>
    <col min="18" max="18" width="8.125" customWidth="1"/>
    <col min="19" max="19" width="10.25" customWidth="1"/>
    <col min="20" max="20" width="8.125" customWidth="1"/>
    <col min="21" max="21" width="7.5" customWidth="1"/>
    <col min="22" max="22" width="6" customWidth="1"/>
    <col min="23" max="24" width="8.125" customWidth="1"/>
    <col min="25" max="25" width="7.5" customWidth="1"/>
    <col min="26" max="32" width="8.125" customWidth="1"/>
    <col min="33" max="33" width="10.25" customWidth="1"/>
    <col min="34" max="34" width="6" customWidth="1"/>
    <col min="35" max="36" width="8.125" customWidth="1"/>
    <col min="37" max="37" width="10.25" customWidth="1"/>
    <col min="38" max="38" width="6" customWidth="1"/>
    <col min="39" max="40" width="10.25" customWidth="1"/>
    <col min="41" max="41" width="6" customWidth="1"/>
    <col min="42" max="46" width="8.125" customWidth="1"/>
    <col min="47" max="48" width="17.125" customWidth="1"/>
    <col min="49" max="49" width="6" customWidth="1"/>
    <col min="50" max="56" width="8.125" customWidth="1"/>
    <col min="57" max="57" width="11.625" bestFit="1" customWidth="1"/>
    <col min="58" max="58" width="6.25" customWidth="1"/>
  </cols>
  <sheetData>
    <row r="1" spans="1:22">
      <c r="A1" s="4" t="s">
        <v>0</v>
      </c>
      <c r="B1" s="5" t="s">
        <v>1</v>
      </c>
      <c r="C1" s="4" t="s">
        <v>2</v>
      </c>
      <c r="D1" s="1" t="s">
        <v>3</v>
      </c>
      <c r="E1" s="1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t="s">
        <v>9</v>
      </c>
      <c r="K1" s="1" t="s">
        <v>10</v>
      </c>
      <c r="L1" s="3"/>
      <c r="M1" t="s">
        <v>11</v>
      </c>
      <c r="Q1" t="s">
        <v>12</v>
      </c>
    </row>
    <row r="2" spans="1:22">
      <c r="A2" s="1" t="s">
        <v>13</v>
      </c>
      <c r="B2" s="2" t="s">
        <v>14</v>
      </c>
      <c r="C2" s="1" t="s">
        <v>15</v>
      </c>
      <c r="D2" s="1" t="s">
        <v>16</v>
      </c>
      <c r="E2" s="1" t="s">
        <v>17</v>
      </c>
      <c r="F2" t="s">
        <v>18</v>
      </c>
      <c r="G2" t="s">
        <v>19</v>
      </c>
      <c r="H2" t="s">
        <v>20</v>
      </c>
      <c r="I2">
        <v>2</v>
      </c>
      <c r="J2">
        <v>27</v>
      </c>
      <c r="K2" s="1" t="s">
        <v>21</v>
      </c>
      <c r="M2" t="s">
        <v>22</v>
      </c>
      <c r="N2" t="s">
        <v>7</v>
      </c>
      <c r="O2" t="s">
        <v>6</v>
      </c>
      <c r="P2" t="s">
        <v>8</v>
      </c>
      <c r="Q2" t="s">
        <v>23</v>
      </c>
      <c r="R2" t="s">
        <v>24</v>
      </c>
      <c r="S2" t="s">
        <v>13</v>
      </c>
      <c r="T2" t="s">
        <v>25</v>
      </c>
      <c r="U2" t="s">
        <v>26</v>
      </c>
      <c r="V2" t="s">
        <v>27</v>
      </c>
    </row>
    <row r="3" spans="1:22">
      <c r="A3" s="1" t="s">
        <v>13</v>
      </c>
      <c r="B3" s="2">
        <v>718116</v>
      </c>
      <c r="C3" s="1" t="s">
        <v>15</v>
      </c>
      <c r="D3" s="1" t="s">
        <v>16</v>
      </c>
      <c r="E3" s="1" t="s">
        <v>28</v>
      </c>
      <c r="F3" t="s">
        <v>29</v>
      </c>
      <c r="G3" t="s">
        <v>19</v>
      </c>
      <c r="H3" t="s">
        <v>30</v>
      </c>
      <c r="I3">
        <v>2</v>
      </c>
      <c r="J3">
        <v>36</v>
      </c>
      <c r="K3" s="1" t="s">
        <v>21</v>
      </c>
      <c r="M3" t="s">
        <v>31</v>
      </c>
      <c r="N3" t="s">
        <v>32</v>
      </c>
      <c r="O3" t="s">
        <v>19</v>
      </c>
      <c r="P3">
        <v>2</v>
      </c>
      <c r="R3">
        <v>1</v>
      </c>
      <c r="T3">
        <v>1</v>
      </c>
      <c r="V3">
        <v>2</v>
      </c>
    </row>
    <row r="4" spans="1:22">
      <c r="A4" s="1" t="s">
        <v>23</v>
      </c>
      <c r="B4" s="2" t="s">
        <v>33</v>
      </c>
      <c r="C4" s="1" t="s">
        <v>34</v>
      </c>
      <c r="D4" s="1" t="s">
        <v>35</v>
      </c>
      <c r="E4" s="1" t="s">
        <v>36</v>
      </c>
      <c r="F4" t="s">
        <v>18</v>
      </c>
      <c r="G4" t="s">
        <v>19</v>
      </c>
      <c r="H4" t="s">
        <v>37</v>
      </c>
      <c r="I4">
        <v>2</v>
      </c>
      <c r="J4">
        <v>55</v>
      </c>
      <c r="K4" s="1" t="s">
        <v>21</v>
      </c>
      <c r="N4" t="s">
        <v>20</v>
      </c>
      <c r="O4" t="s">
        <v>19</v>
      </c>
      <c r="P4">
        <v>3</v>
      </c>
      <c r="T4">
        <v>1</v>
      </c>
      <c r="V4">
        <v>1</v>
      </c>
    </row>
    <row r="5" spans="1:22">
      <c r="A5" s="1" t="s">
        <v>23</v>
      </c>
      <c r="B5" s="2">
        <v>913060</v>
      </c>
      <c r="C5" s="1" t="s">
        <v>38</v>
      </c>
      <c r="D5" s="1" t="s">
        <v>35</v>
      </c>
      <c r="E5" s="1" t="s">
        <v>39</v>
      </c>
      <c r="F5" t="s">
        <v>40</v>
      </c>
      <c r="G5" t="s">
        <v>19</v>
      </c>
      <c r="H5" t="s">
        <v>41</v>
      </c>
      <c r="I5">
        <v>2</v>
      </c>
      <c r="J5">
        <v>16</v>
      </c>
      <c r="K5" s="1" t="s">
        <v>21</v>
      </c>
      <c r="N5" t="s">
        <v>41</v>
      </c>
      <c r="O5" t="s">
        <v>19</v>
      </c>
      <c r="P5">
        <v>2</v>
      </c>
      <c r="T5">
        <v>1</v>
      </c>
      <c r="V5">
        <v>1</v>
      </c>
    </row>
    <row r="6" spans="1:22">
      <c r="A6" s="1" t="s">
        <v>25</v>
      </c>
      <c r="B6" s="2" t="s">
        <v>42</v>
      </c>
      <c r="C6" s="1" t="s">
        <v>43</v>
      </c>
      <c r="D6" s="1" t="s">
        <v>44</v>
      </c>
      <c r="E6" s="1" t="s">
        <v>17</v>
      </c>
      <c r="F6" t="s">
        <v>31</v>
      </c>
      <c r="G6" t="s">
        <v>19</v>
      </c>
      <c r="H6" t="s">
        <v>20</v>
      </c>
      <c r="I6">
        <v>3</v>
      </c>
      <c r="J6">
        <v>22</v>
      </c>
      <c r="K6" s="1" t="s">
        <v>21</v>
      </c>
      <c r="N6" t="s">
        <v>45</v>
      </c>
      <c r="O6" t="s">
        <v>19</v>
      </c>
      <c r="P6">
        <v>1</v>
      </c>
      <c r="T6">
        <v>1</v>
      </c>
      <c r="V6">
        <v>1</v>
      </c>
    </row>
    <row r="7" spans="1:22">
      <c r="A7" s="1" t="s">
        <v>25</v>
      </c>
      <c r="B7" s="2" t="s">
        <v>42</v>
      </c>
      <c r="C7" s="1" t="s">
        <v>43</v>
      </c>
      <c r="D7" s="1" t="s">
        <v>44</v>
      </c>
      <c r="E7" s="1" t="s">
        <v>17</v>
      </c>
      <c r="F7" t="s">
        <v>46</v>
      </c>
      <c r="G7" t="s">
        <v>19</v>
      </c>
      <c r="H7" t="s">
        <v>20</v>
      </c>
      <c r="I7">
        <v>2</v>
      </c>
      <c r="J7">
        <v>15</v>
      </c>
      <c r="K7" s="1" t="s">
        <v>21</v>
      </c>
      <c r="N7" t="s">
        <v>47</v>
      </c>
      <c r="O7" t="s">
        <v>19</v>
      </c>
      <c r="P7">
        <v>3</v>
      </c>
      <c r="T7">
        <v>1</v>
      </c>
      <c r="V7">
        <v>1</v>
      </c>
    </row>
    <row r="8" spans="1:22">
      <c r="A8" s="1" t="s">
        <v>25</v>
      </c>
      <c r="B8" s="2" t="s">
        <v>42</v>
      </c>
      <c r="C8" s="1" t="s">
        <v>43</v>
      </c>
      <c r="D8" s="1" t="s">
        <v>44</v>
      </c>
      <c r="E8" s="1" t="s">
        <v>17</v>
      </c>
      <c r="F8" t="s">
        <v>48</v>
      </c>
      <c r="G8" t="s">
        <v>19</v>
      </c>
      <c r="H8" t="s">
        <v>20</v>
      </c>
      <c r="I8">
        <v>2</v>
      </c>
      <c r="J8">
        <v>34</v>
      </c>
      <c r="K8" s="1" t="s">
        <v>21</v>
      </c>
      <c r="N8" t="s">
        <v>49</v>
      </c>
      <c r="O8" t="s">
        <v>19</v>
      </c>
      <c r="P8">
        <v>2</v>
      </c>
      <c r="R8">
        <v>1</v>
      </c>
      <c r="V8">
        <v>1</v>
      </c>
    </row>
    <row r="9" spans="1:22">
      <c r="A9" s="1" t="s">
        <v>25</v>
      </c>
      <c r="B9" s="2" t="s">
        <v>42</v>
      </c>
      <c r="C9" s="1" t="s">
        <v>43</v>
      </c>
      <c r="D9" s="1" t="s">
        <v>44</v>
      </c>
      <c r="E9" s="1" t="s">
        <v>50</v>
      </c>
      <c r="F9" t="s">
        <v>46</v>
      </c>
      <c r="G9" t="s">
        <v>19</v>
      </c>
      <c r="H9" t="s">
        <v>51</v>
      </c>
      <c r="I9">
        <v>2</v>
      </c>
      <c r="J9">
        <v>27</v>
      </c>
      <c r="K9" s="1" t="s">
        <v>21</v>
      </c>
      <c r="M9" t="s">
        <v>40</v>
      </c>
      <c r="N9" t="s">
        <v>52</v>
      </c>
      <c r="O9" t="s">
        <v>19</v>
      </c>
      <c r="P9">
        <v>1</v>
      </c>
      <c r="T9">
        <v>1</v>
      </c>
      <c r="V9">
        <v>1</v>
      </c>
    </row>
    <row r="10" spans="1:22">
      <c r="A10" s="1" t="s">
        <v>25</v>
      </c>
      <c r="B10" s="2">
        <v>918065</v>
      </c>
      <c r="C10" s="1" t="s">
        <v>43</v>
      </c>
      <c r="D10" s="1" t="s">
        <v>44</v>
      </c>
      <c r="E10" s="1" t="s">
        <v>53</v>
      </c>
      <c r="F10" t="s">
        <v>40</v>
      </c>
      <c r="G10" t="s">
        <v>19</v>
      </c>
      <c r="H10" t="s">
        <v>54</v>
      </c>
      <c r="I10">
        <v>2</v>
      </c>
      <c r="J10">
        <v>14</v>
      </c>
      <c r="K10" s="1" t="s">
        <v>21</v>
      </c>
      <c r="N10" t="s">
        <v>55</v>
      </c>
      <c r="O10" t="s">
        <v>19</v>
      </c>
      <c r="P10">
        <v>1</v>
      </c>
      <c r="T10">
        <v>1</v>
      </c>
      <c r="V10">
        <v>1</v>
      </c>
    </row>
    <row r="11" spans="1:22">
      <c r="A11" s="1" t="s">
        <v>25</v>
      </c>
      <c r="B11" s="2">
        <v>918065</v>
      </c>
      <c r="C11" s="1" t="s">
        <v>43</v>
      </c>
      <c r="D11" s="1" t="s">
        <v>44</v>
      </c>
      <c r="E11" s="1" t="s">
        <v>56</v>
      </c>
      <c r="F11" t="s">
        <v>40</v>
      </c>
      <c r="G11" t="s">
        <v>19</v>
      </c>
      <c r="H11" t="s">
        <v>57</v>
      </c>
      <c r="I11">
        <v>2</v>
      </c>
      <c r="J11">
        <v>35</v>
      </c>
      <c r="K11" s="1" t="s">
        <v>21</v>
      </c>
      <c r="N11" t="s">
        <v>58</v>
      </c>
      <c r="O11" t="s">
        <v>19</v>
      </c>
      <c r="P11">
        <v>2</v>
      </c>
      <c r="T11">
        <v>1</v>
      </c>
      <c r="V11">
        <v>1</v>
      </c>
    </row>
    <row r="12" spans="1:22">
      <c r="A12" s="1" t="s">
        <v>25</v>
      </c>
      <c r="B12" s="2" t="s">
        <v>42</v>
      </c>
      <c r="C12" s="1" t="s">
        <v>43</v>
      </c>
      <c r="D12" s="1" t="s">
        <v>44</v>
      </c>
      <c r="E12" s="1" t="s">
        <v>39</v>
      </c>
      <c r="F12" t="s">
        <v>31</v>
      </c>
      <c r="G12" t="s">
        <v>19</v>
      </c>
      <c r="H12" t="s">
        <v>41</v>
      </c>
      <c r="I12">
        <v>2</v>
      </c>
      <c r="J12">
        <v>40</v>
      </c>
      <c r="K12" s="1" t="s">
        <v>21</v>
      </c>
      <c r="N12" t="s">
        <v>57</v>
      </c>
      <c r="O12" t="s">
        <v>19</v>
      </c>
      <c r="P12">
        <v>2</v>
      </c>
      <c r="T12">
        <v>1</v>
      </c>
      <c r="V12">
        <v>1</v>
      </c>
    </row>
    <row r="13" spans="1:22">
      <c r="A13" s="1" t="s">
        <v>25</v>
      </c>
      <c r="B13" s="2">
        <v>918065</v>
      </c>
      <c r="C13" s="1" t="s">
        <v>43</v>
      </c>
      <c r="D13" s="1" t="s">
        <v>44</v>
      </c>
      <c r="E13" s="1" t="s">
        <v>59</v>
      </c>
      <c r="F13" t="s">
        <v>40</v>
      </c>
      <c r="G13" t="s">
        <v>19</v>
      </c>
      <c r="H13" t="s">
        <v>55</v>
      </c>
      <c r="I13">
        <v>1</v>
      </c>
      <c r="J13">
        <v>23</v>
      </c>
      <c r="K13" s="1" t="s">
        <v>21</v>
      </c>
      <c r="N13" t="s">
        <v>54</v>
      </c>
      <c r="O13" t="s">
        <v>19</v>
      </c>
      <c r="P13">
        <v>2</v>
      </c>
      <c r="T13">
        <v>1</v>
      </c>
      <c r="V13">
        <v>1</v>
      </c>
    </row>
    <row r="14" spans="1:22">
      <c r="A14" s="1" t="s">
        <v>25</v>
      </c>
      <c r="B14" s="2">
        <v>918065</v>
      </c>
      <c r="C14" s="1" t="s">
        <v>43</v>
      </c>
      <c r="D14" s="1" t="s">
        <v>44</v>
      </c>
      <c r="E14" s="1" t="s">
        <v>60</v>
      </c>
      <c r="F14" t="s">
        <v>40</v>
      </c>
      <c r="G14" t="s">
        <v>19</v>
      </c>
      <c r="H14" t="s">
        <v>61</v>
      </c>
      <c r="I14">
        <v>1</v>
      </c>
      <c r="J14">
        <v>24</v>
      </c>
      <c r="K14" s="1" t="s">
        <v>21</v>
      </c>
      <c r="N14" t="s">
        <v>41</v>
      </c>
      <c r="O14" t="s">
        <v>19</v>
      </c>
      <c r="P14">
        <v>2</v>
      </c>
      <c r="Q14">
        <v>1</v>
      </c>
      <c r="V14">
        <v>1</v>
      </c>
    </row>
    <row r="15" spans="1:22">
      <c r="A15" s="1" t="s">
        <v>25</v>
      </c>
      <c r="B15" s="2" t="s">
        <v>42</v>
      </c>
      <c r="C15" s="1" t="s">
        <v>43</v>
      </c>
      <c r="D15" s="1" t="s">
        <v>44</v>
      </c>
      <c r="E15" s="1" t="s">
        <v>62</v>
      </c>
      <c r="F15" t="s">
        <v>31</v>
      </c>
      <c r="G15" t="s">
        <v>19</v>
      </c>
      <c r="H15" t="s">
        <v>45</v>
      </c>
      <c r="I15">
        <v>1</v>
      </c>
      <c r="J15">
        <v>47</v>
      </c>
      <c r="K15" s="1" t="s">
        <v>21</v>
      </c>
      <c r="N15" t="s">
        <v>63</v>
      </c>
      <c r="O15" t="s">
        <v>19</v>
      </c>
      <c r="P15">
        <v>2</v>
      </c>
      <c r="T15">
        <v>1</v>
      </c>
      <c r="V15">
        <v>1</v>
      </c>
    </row>
    <row r="16" spans="1:22">
      <c r="A16" s="1" t="s">
        <v>25</v>
      </c>
      <c r="B16" s="2" t="s">
        <v>42</v>
      </c>
      <c r="C16" s="1" t="s">
        <v>43</v>
      </c>
      <c r="D16" s="1" t="s">
        <v>44</v>
      </c>
      <c r="E16" s="1" t="s">
        <v>64</v>
      </c>
      <c r="F16" t="s">
        <v>31</v>
      </c>
      <c r="G16" t="s">
        <v>19</v>
      </c>
      <c r="H16" t="s">
        <v>32</v>
      </c>
      <c r="I16">
        <v>2</v>
      </c>
      <c r="J16">
        <v>58</v>
      </c>
      <c r="K16" s="1" t="s">
        <v>21</v>
      </c>
      <c r="N16" t="s">
        <v>61</v>
      </c>
      <c r="O16" t="s">
        <v>19</v>
      </c>
      <c r="P16">
        <v>1</v>
      </c>
      <c r="T16">
        <v>1</v>
      </c>
      <c r="V16">
        <v>1</v>
      </c>
    </row>
    <row r="17" spans="1:22">
      <c r="A17" s="1" t="s">
        <v>25</v>
      </c>
      <c r="B17" s="2">
        <v>918065</v>
      </c>
      <c r="C17" s="1" t="s">
        <v>43</v>
      </c>
      <c r="D17" s="1" t="s">
        <v>44</v>
      </c>
      <c r="E17" s="1" t="s">
        <v>65</v>
      </c>
      <c r="F17" t="s">
        <v>40</v>
      </c>
      <c r="G17" t="s">
        <v>19</v>
      </c>
      <c r="H17" t="s">
        <v>58</v>
      </c>
      <c r="I17">
        <v>2</v>
      </c>
      <c r="J17">
        <v>45</v>
      </c>
      <c r="K17" s="1" t="s">
        <v>21</v>
      </c>
      <c r="N17" t="s">
        <v>47</v>
      </c>
      <c r="O17" t="s">
        <v>19</v>
      </c>
      <c r="P17">
        <v>3</v>
      </c>
      <c r="T17">
        <v>1</v>
      </c>
      <c r="V17">
        <v>1</v>
      </c>
    </row>
    <row r="18" spans="1:22">
      <c r="A18" s="1" t="s">
        <v>25</v>
      </c>
      <c r="B18" s="2" t="s">
        <v>42</v>
      </c>
      <c r="C18" s="1" t="s">
        <v>43</v>
      </c>
      <c r="D18" s="1" t="s">
        <v>44</v>
      </c>
      <c r="E18" s="1" t="s">
        <v>65</v>
      </c>
      <c r="F18" t="s">
        <v>46</v>
      </c>
      <c r="G18" t="s">
        <v>19</v>
      </c>
      <c r="H18" t="s">
        <v>58</v>
      </c>
      <c r="I18">
        <v>2</v>
      </c>
      <c r="J18">
        <v>53</v>
      </c>
      <c r="K18" s="1" t="s">
        <v>21</v>
      </c>
      <c r="M18" t="s">
        <v>46</v>
      </c>
      <c r="N18" t="s">
        <v>20</v>
      </c>
      <c r="O18" t="s">
        <v>19</v>
      </c>
      <c r="P18">
        <v>2</v>
      </c>
      <c r="T18">
        <v>1</v>
      </c>
      <c r="V18">
        <v>1</v>
      </c>
    </row>
    <row r="19" spans="1:22">
      <c r="A19" s="1" t="s">
        <v>25</v>
      </c>
      <c r="B19" s="2" t="s">
        <v>42</v>
      </c>
      <c r="C19" s="1" t="s">
        <v>43</v>
      </c>
      <c r="D19" s="1" t="s">
        <v>44</v>
      </c>
      <c r="E19" s="1" t="s">
        <v>65</v>
      </c>
      <c r="F19" t="s">
        <v>18</v>
      </c>
      <c r="G19" t="s">
        <v>19</v>
      </c>
      <c r="H19" t="s">
        <v>58</v>
      </c>
      <c r="I19">
        <v>2</v>
      </c>
      <c r="J19">
        <v>51</v>
      </c>
      <c r="K19" s="1" t="s">
        <v>21</v>
      </c>
      <c r="N19" t="s">
        <v>58</v>
      </c>
      <c r="O19" t="s">
        <v>19</v>
      </c>
      <c r="P19">
        <v>2</v>
      </c>
      <c r="T19">
        <v>1</v>
      </c>
      <c r="V19">
        <v>1</v>
      </c>
    </row>
    <row r="20" spans="1:22">
      <c r="A20" s="1" t="s">
        <v>25</v>
      </c>
      <c r="B20" s="2">
        <v>918065</v>
      </c>
      <c r="C20" s="1" t="s">
        <v>43</v>
      </c>
      <c r="D20" s="1" t="s">
        <v>44</v>
      </c>
      <c r="E20" s="1" t="s">
        <v>66</v>
      </c>
      <c r="F20" t="s">
        <v>40</v>
      </c>
      <c r="G20" t="s">
        <v>19</v>
      </c>
      <c r="H20" t="s">
        <v>63</v>
      </c>
      <c r="I20">
        <v>2</v>
      </c>
      <c r="J20">
        <v>42</v>
      </c>
      <c r="K20" s="1" t="s">
        <v>21</v>
      </c>
      <c r="N20" t="s">
        <v>61</v>
      </c>
      <c r="O20" t="s">
        <v>19</v>
      </c>
      <c r="P20">
        <v>2</v>
      </c>
      <c r="R20">
        <v>1</v>
      </c>
      <c r="V20">
        <v>1</v>
      </c>
    </row>
    <row r="21" spans="1:22">
      <c r="A21" s="1" t="s">
        <v>25</v>
      </c>
      <c r="B21" s="2">
        <v>918065</v>
      </c>
      <c r="C21" s="1" t="s">
        <v>43</v>
      </c>
      <c r="D21" s="1" t="s">
        <v>44</v>
      </c>
      <c r="E21" s="1" t="s">
        <v>67</v>
      </c>
      <c r="F21" t="s">
        <v>40</v>
      </c>
      <c r="G21" t="s">
        <v>19</v>
      </c>
      <c r="H21" t="s">
        <v>52</v>
      </c>
      <c r="I21">
        <v>1</v>
      </c>
      <c r="J21">
        <v>54</v>
      </c>
      <c r="K21" s="1" t="s">
        <v>21</v>
      </c>
      <c r="N21" t="s">
        <v>51</v>
      </c>
      <c r="O21" t="s">
        <v>19</v>
      </c>
      <c r="P21">
        <v>2</v>
      </c>
      <c r="T21">
        <v>1</v>
      </c>
      <c r="V21">
        <v>1</v>
      </c>
    </row>
    <row r="22" spans="1:22">
      <c r="A22" s="1" t="s">
        <v>25</v>
      </c>
      <c r="B22" s="2" t="s">
        <v>42</v>
      </c>
      <c r="C22" s="1" t="s">
        <v>43</v>
      </c>
      <c r="D22" s="1" t="s">
        <v>44</v>
      </c>
      <c r="E22" s="1" t="s">
        <v>68</v>
      </c>
      <c r="F22" t="s">
        <v>18</v>
      </c>
      <c r="G22" t="s">
        <v>19</v>
      </c>
      <c r="H22" t="s">
        <v>69</v>
      </c>
      <c r="I22">
        <v>1</v>
      </c>
      <c r="J22">
        <v>51</v>
      </c>
      <c r="K22" s="1" t="s">
        <v>21</v>
      </c>
      <c r="M22" t="s">
        <v>48</v>
      </c>
      <c r="N22" t="s">
        <v>20</v>
      </c>
      <c r="O22" t="s">
        <v>19</v>
      </c>
      <c r="P22">
        <v>2</v>
      </c>
      <c r="T22">
        <v>1</v>
      </c>
      <c r="V22">
        <v>1</v>
      </c>
    </row>
    <row r="23" spans="1:22">
      <c r="A23" s="1" t="s">
        <v>25</v>
      </c>
      <c r="B23" s="2" t="s">
        <v>42</v>
      </c>
      <c r="C23" s="1" t="s">
        <v>43</v>
      </c>
      <c r="D23" s="1" t="s">
        <v>44</v>
      </c>
      <c r="E23" s="1" t="s">
        <v>70</v>
      </c>
      <c r="F23" t="s">
        <v>31</v>
      </c>
      <c r="G23" t="s">
        <v>19</v>
      </c>
      <c r="H23" t="s">
        <v>47</v>
      </c>
      <c r="I23">
        <v>3</v>
      </c>
      <c r="J23">
        <v>53</v>
      </c>
      <c r="K23" s="1" t="s">
        <v>21</v>
      </c>
      <c r="N23" t="s">
        <v>71</v>
      </c>
      <c r="O23" t="s">
        <v>19</v>
      </c>
      <c r="P23">
        <v>2</v>
      </c>
      <c r="R23">
        <v>2</v>
      </c>
      <c r="V23">
        <v>2</v>
      </c>
    </row>
    <row r="24" spans="1:22">
      <c r="A24" s="1" t="s">
        <v>25</v>
      </c>
      <c r="B24" s="2">
        <v>918065</v>
      </c>
      <c r="C24" s="1" t="s">
        <v>43</v>
      </c>
      <c r="D24" s="1" t="s">
        <v>44</v>
      </c>
      <c r="E24" s="1" t="s">
        <v>70</v>
      </c>
      <c r="F24" t="s">
        <v>40</v>
      </c>
      <c r="G24" t="s">
        <v>19</v>
      </c>
      <c r="H24" t="s">
        <v>47</v>
      </c>
      <c r="I24">
        <v>3</v>
      </c>
      <c r="J24">
        <v>53</v>
      </c>
      <c r="K24" s="1" t="s">
        <v>21</v>
      </c>
      <c r="N24" t="s">
        <v>51</v>
      </c>
      <c r="O24" t="s">
        <v>19</v>
      </c>
      <c r="P24">
        <v>1</v>
      </c>
      <c r="R24">
        <v>1</v>
      </c>
      <c r="V24">
        <v>1</v>
      </c>
    </row>
    <row r="25" spans="1:22">
      <c r="A25" s="1" t="s">
        <v>24</v>
      </c>
      <c r="B25" s="2" t="s">
        <v>72</v>
      </c>
      <c r="C25" s="1" t="s">
        <v>73</v>
      </c>
      <c r="D25" s="1" t="s">
        <v>74</v>
      </c>
      <c r="E25" s="1" t="s">
        <v>36</v>
      </c>
      <c r="F25" t="s">
        <v>18</v>
      </c>
      <c r="G25" t="s">
        <v>19</v>
      </c>
      <c r="H25" t="s">
        <v>37</v>
      </c>
      <c r="I25">
        <v>2</v>
      </c>
      <c r="J25">
        <v>51</v>
      </c>
      <c r="K25" s="1" t="s">
        <v>21</v>
      </c>
      <c r="N25" t="s">
        <v>75</v>
      </c>
      <c r="O25" t="s">
        <v>19</v>
      </c>
      <c r="P25">
        <v>2</v>
      </c>
      <c r="R25">
        <v>1</v>
      </c>
      <c r="V25">
        <v>1</v>
      </c>
    </row>
    <row r="26" spans="1:22">
      <c r="A26" s="1" t="s">
        <v>24</v>
      </c>
      <c r="B26" s="2" t="s">
        <v>72</v>
      </c>
      <c r="C26" s="1" t="s">
        <v>73</v>
      </c>
      <c r="D26" s="1" t="s">
        <v>74</v>
      </c>
      <c r="E26" s="1" t="s">
        <v>76</v>
      </c>
      <c r="F26" t="s">
        <v>48</v>
      </c>
      <c r="G26" t="s">
        <v>19</v>
      </c>
      <c r="H26" t="s">
        <v>71</v>
      </c>
      <c r="I26">
        <v>2</v>
      </c>
      <c r="J26">
        <v>52</v>
      </c>
      <c r="K26" s="1" t="s">
        <v>21</v>
      </c>
      <c r="M26" t="s">
        <v>18</v>
      </c>
      <c r="N26" t="s">
        <v>20</v>
      </c>
      <c r="O26" t="s">
        <v>19</v>
      </c>
      <c r="P26">
        <v>2</v>
      </c>
      <c r="S26">
        <v>1</v>
      </c>
      <c r="V26">
        <v>1</v>
      </c>
    </row>
    <row r="27" spans="1:22">
      <c r="A27" s="1" t="s">
        <v>24</v>
      </c>
      <c r="B27" s="2" t="s">
        <v>72</v>
      </c>
      <c r="C27" s="1" t="s">
        <v>73</v>
      </c>
      <c r="D27" s="1" t="s">
        <v>74</v>
      </c>
      <c r="E27" s="1" t="s">
        <v>60</v>
      </c>
      <c r="F27" t="s">
        <v>46</v>
      </c>
      <c r="G27" t="s">
        <v>19</v>
      </c>
      <c r="H27" t="s">
        <v>61</v>
      </c>
      <c r="I27">
        <v>2</v>
      </c>
      <c r="J27">
        <v>43</v>
      </c>
      <c r="K27" s="1" t="s">
        <v>21</v>
      </c>
      <c r="N27" t="s">
        <v>69</v>
      </c>
      <c r="O27" t="s">
        <v>19</v>
      </c>
      <c r="P27">
        <v>1</v>
      </c>
      <c r="T27">
        <v>1</v>
      </c>
      <c r="V27">
        <v>1</v>
      </c>
    </row>
    <row r="28" spans="1:22">
      <c r="A28" s="1" t="s">
        <v>24</v>
      </c>
      <c r="B28" s="2" t="s">
        <v>72</v>
      </c>
      <c r="C28" s="1" t="s">
        <v>73</v>
      </c>
      <c r="D28" s="1" t="s">
        <v>74</v>
      </c>
      <c r="E28" s="1" t="s">
        <v>77</v>
      </c>
      <c r="F28" t="s">
        <v>48</v>
      </c>
      <c r="G28" t="s">
        <v>19</v>
      </c>
      <c r="H28" t="s">
        <v>75</v>
      </c>
      <c r="I28">
        <v>2</v>
      </c>
      <c r="J28">
        <v>36</v>
      </c>
      <c r="K28" s="1" t="s">
        <v>21</v>
      </c>
      <c r="N28" t="s">
        <v>58</v>
      </c>
      <c r="O28" t="s">
        <v>19</v>
      </c>
      <c r="P28">
        <v>2</v>
      </c>
      <c r="T28">
        <v>1</v>
      </c>
      <c r="V28">
        <v>1</v>
      </c>
    </row>
    <row r="29" spans="1:22">
      <c r="A29" s="1" t="s">
        <v>24</v>
      </c>
      <c r="B29" s="2" t="s">
        <v>78</v>
      </c>
      <c r="C29" s="1" t="s">
        <v>79</v>
      </c>
      <c r="D29" s="1" t="s">
        <v>74</v>
      </c>
      <c r="E29" s="1" t="s">
        <v>50</v>
      </c>
      <c r="F29" t="s">
        <v>48</v>
      </c>
      <c r="G29" t="s">
        <v>19</v>
      </c>
      <c r="H29" t="s">
        <v>51</v>
      </c>
      <c r="I29">
        <v>1</v>
      </c>
      <c r="J29">
        <v>40</v>
      </c>
      <c r="K29" s="1" t="s">
        <v>21</v>
      </c>
      <c r="N29" t="s">
        <v>37</v>
      </c>
      <c r="O29" t="s">
        <v>19</v>
      </c>
      <c r="P29">
        <v>2</v>
      </c>
      <c r="Q29">
        <v>1</v>
      </c>
      <c r="R29">
        <v>2</v>
      </c>
      <c r="V29">
        <v>3</v>
      </c>
    </row>
    <row r="30" spans="1:22">
      <c r="A30" s="1" t="s">
        <v>24</v>
      </c>
      <c r="B30" s="2" t="s">
        <v>78</v>
      </c>
      <c r="C30" s="1" t="s">
        <v>79</v>
      </c>
      <c r="D30" s="1" t="s">
        <v>74</v>
      </c>
      <c r="E30" s="1" t="s">
        <v>36</v>
      </c>
      <c r="F30" t="s">
        <v>18</v>
      </c>
      <c r="G30" t="s">
        <v>19</v>
      </c>
      <c r="H30" t="s">
        <v>37</v>
      </c>
      <c r="I30">
        <v>2</v>
      </c>
      <c r="J30">
        <v>53</v>
      </c>
      <c r="K30" s="1" t="s">
        <v>21</v>
      </c>
      <c r="M30" t="s">
        <v>29</v>
      </c>
      <c r="N30" t="s">
        <v>30</v>
      </c>
      <c r="O30" t="s">
        <v>19</v>
      </c>
      <c r="P30">
        <v>2</v>
      </c>
      <c r="S30">
        <v>1</v>
      </c>
      <c r="V30">
        <v>1</v>
      </c>
    </row>
    <row r="31" spans="1:22">
      <c r="A31" s="1" t="s">
        <v>24</v>
      </c>
      <c r="B31" s="2" t="s">
        <v>78</v>
      </c>
      <c r="C31" s="1" t="s">
        <v>79</v>
      </c>
      <c r="D31" s="1" t="s">
        <v>74</v>
      </c>
      <c r="E31" s="1" t="s">
        <v>76</v>
      </c>
      <c r="F31" t="s">
        <v>48</v>
      </c>
      <c r="G31" t="s">
        <v>19</v>
      </c>
      <c r="H31" t="s">
        <v>71</v>
      </c>
      <c r="I31">
        <v>2</v>
      </c>
      <c r="J31">
        <v>51</v>
      </c>
      <c r="K31" s="1" t="s">
        <v>21</v>
      </c>
      <c r="N31" t="s">
        <v>80</v>
      </c>
      <c r="O31" t="s">
        <v>81</v>
      </c>
      <c r="P31">
        <v>3</v>
      </c>
      <c r="Q31">
        <v>1</v>
      </c>
      <c r="V31">
        <v>1</v>
      </c>
    </row>
    <row r="32" spans="1:22">
      <c r="A32" s="1" t="s">
        <v>24</v>
      </c>
      <c r="B32" s="2" t="s">
        <v>78</v>
      </c>
      <c r="C32" s="1" t="s">
        <v>79</v>
      </c>
      <c r="D32" s="1" t="s">
        <v>74</v>
      </c>
      <c r="E32" s="1" t="s">
        <v>64</v>
      </c>
      <c r="F32" t="s">
        <v>31</v>
      </c>
      <c r="G32" t="s">
        <v>19</v>
      </c>
      <c r="H32" t="s">
        <v>32</v>
      </c>
      <c r="I32">
        <v>2</v>
      </c>
      <c r="J32">
        <v>0</v>
      </c>
      <c r="K32" s="1" t="s">
        <v>21</v>
      </c>
      <c r="M32" t="s">
        <v>26</v>
      </c>
      <c r="N32" t="s">
        <v>26</v>
      </c>
      <c r="O32" t="s">
        <v>26</v>
      </c>
      <c r="P32" t="s">
        <v>26</v>
      </c>
    </row>
    <row r="33" spans="1:22">
      <c r="A33" s="1" t="s">
        <v>24</v>
      </c>
      <c r="B33" s="2" t="s">
        <v>78</v>
      </c>
      <c r="C33" s="1" t="s">
        <v>79</v>
      </c>
      <c r="D33" s="1" t="s">
        <v>74</v>
      </c>
      <c r="E33" s="1" t="s">
        <v>82</v>
      </c>
      <c r="F33" t="s">
        <v>31</v>
      </c>
      <c r="G33" t="s">
        <v>19</v>
      </c>
      <c r="H33" t="s">
        <v>49</v>
      </c>
      <c r="I33">
        <v>2</v>
      </c>
      <c r="J33">
        <v>0</v>
      </c>
      <c r="K33" s="1" t="s">
        <v>21</v>
      </c>
      <c r="M33" t="s">
        <v>27</v>
      </c>
      <c r="Q33">
        <v>3</v>
      </c>
      <c r="R33">
        <v>9</v>
      </c>
      <c r="S33">
        <v>2</v>
      </c>
      <c r="T33">
        <v>19</v>
      </c>
      <c r="V33">
        <v>33</v>
      </c>
    </row>
    <row r="34" spans="1:22">
      <c r="A34" s="1" t="s">
        <v>23</v>
      </c>
      <c r="B34" s="2" t="s">
        <v>83</v>
      </c>
      <c r="C34" s="1" t="s">
        <v>38</v>
      </c>
      <c r="D34" s="1" t="s">
        <v>35</v>
      </c>
      <c r="E34" s="1" t="s">
        <v>84</v>
      </c>
      <c r="F34" t="s">
        <v>29</v>
      </c>
      <c r="G34" t="s">
        <v>81</v>
      </c>
      <c r="H34" t="s">
        <v>80</v>
      </c>
      <c r="I34">
        <v>3</v>
      </c>
      <c r="J34">
        <v>37</v>
      </c>
      <c r="K34" s="1" t="s">
        <v>21</v>
      </c>
    </row>
  </sheetData>
  <autoFilter ref="A1:K613"/>
  <phoneticPr fontId="3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tabSelected="1" workbookViewId="0">
      <selection activeCell="L22" sqref="L22"/>
    </sheetView>
  </sheetViews>
  <sheetFormatPr defaultColWidth="9" defaultRowHeight="15.75"/>
  <cols>
    <col min="1" max="1" width="9" style="11"/>
    <col min="2" max="2" width="18.625" style="12" bestFit="1" customWidth="1"/>
    <col min="3" max="5" width="9" style="11"/>
    <col min="6" max="6" width="26.5" style="12" bestFit="1" customWidth="1"/>
    <col min="7" max="7" width="9.75" style="11" bestFit="1" customWidth="1"/>
    <col min="8" max="8" width="11.75" style="11" customWidth="1"/>
    <col min="9" max="9" width="45.375" style="11" customWidth="1"/>
    <col min="10" max="19" width="9" style="11"/>
    <col min="20" max="20" width="8.125" style="11" customWidth="1"/>
    <col min="21" max="21" width="7.5" style="11" customWidth="1"/>
    <col min="22" max="28" width="8.125" style="11" customWidth="1"/>
    <col min="29" max="29" width="10.25" style="11" customWidth="1"/>
    <col min="30" max="30" width="6" style="11" customWidth="1"/>
    <col min="31" max="32" width="8.125" style="11" customWidth="1"/>
    <col min="33" max="33" width="10.25" style="11" customWidth="1"/>
    <col min="34" max="34" width="6" style="11" customWidth="1"/>
    <col min="35" max="36" width="10.25" style="11" customWidth="1"/>
    <col min="37" max="37" width="6" style="11" customWidth="1"/>
    <col min="38" max="42" width="8.125" style="11" customWidth="1"/>
    <col min="43" max="44" width="17.125" style="11" customWidth="1"/>
    <col min="45" max="45" width="6" style="11" customWidth="1"/>
    <col min="46" max="52" width="8.125" style="11" customWidth="1"/>
    <col min="53" max="53" width="11.625" style="11" bestFit="1" customWidth="1"/>
    <col min="54" max="54" width="6.25" style="11" customWidth="1"/>
    <col min="55" max="16384" width="9" style="11"/>
  </cols>
  <sheetData>
    <row r="1" spans="1:19" ht="18" thickTop="1" thickBot="1">
      <c r="A1" s="20" t="s">
        <v>124</v>
      </c>
      <c r="B1" s="21" t="s">
        <v>7</v>
      </c>
      <c r="C1" s="22" t="s">
        <v>5</v>
      </c>
      <c r="D1" s="22" t="s">
        <v>6</v>
      </c>
      <c r="E1" s="22" t="s">
        <v>8</v>
      </c>
      <c r="F1" s="21" t="s">
        <v>85</v>
      </c>
      <c r="G1" s="22" t="s">
        <v>137</v>
      </c>
      <c r="H1" s="23" t="s">
        <v>86</v>
      </c>
      <c r="I1" s="24" t="s">
        <v>87</v>
      </c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16.5" thickTop="1">
      <c r="A2" s="16" t="s">
        <v>125</v>
      </c>
      <c r="B2" s="12" t="s">
        <v>20</v>
      </c>
      <c r="C2" s="11" t="s">
        <v>31</v>
      </c>
      <c r="D2" s="11" t="s">
        <v>19</v>
      </c>
      <c r="E2" s="11">
        <v>3</v>
      </c>
      <c r="F2" s="12" t="s">
        <v>92</v>
      </c>
      <c r="G2" s="11">
        <f>COUNTIF(學生資料!I:I,F2)</f>
        <v>1</v>
      </c>
      <c r="H2" s="11" t="s">
        <v>144</v>
      </c>
      <c r="I2" s="26" t="s">
        <v>150</v>
      </c>
    </row>
    <row r="3" spans="1:19">
      <c r="A3" s="16" t="s">
        <v>125</v>
      </c>
      <c r="B3" s="12" t="s">
        <v>20</v>
      </c>
      <c r="C3" s="11" t="s">
        <v>46</v>
      </c>
      <c r="D3" s="11" t="s">
        <v>19</v>
      </c>
      <c r="E3" s="11">
        <v>2</v>
      </c>
      <c r="F3" s="12" t="s">
        <v>93</v>
      </c>
      <c r="G3" s="11">
        <f>COUNTIF(學生資料!I:I,F3)</f>
        <v>1</v>
      </c>
      <c r="H3" s="11" t="s">
        <v>144</v>
      </c>
      <c r="I3" s="26" t="s">
        <v>150</v>
      </c>
    </row>
    <row r="4" spans="1:19">
      <c r="A4" s="16" t="s">
        <v>125</v>
      </c>
      <c r="B4" s="12" t="s">
        <v>20</v>
      </c>
      <c r="C4" s="11" t="s">
        <v>48</v>
      </c>
      <c r="D4" s="11" t="s">
        <v>19</v>
      </c>
      <c r="E4" s="11">
        <v>2</v>
      </c>
      <c r="F4" s="12" t="s">
        <v>94</v>
      </c>
      <c r="G4" s="11">
        <f>COUNTIF(學生資料!I:I,F4)</f>
        <v>1</v>
      </c>
      <c r="H4" s="11" t="s">
        <v>144</v>
      </c>
      <c r="I4" s="26" t="s">
        <v>150</v>
      </c>
    </row>
    <row r="5" spans="1:19">
      <c r="A5" s="16" t="s">
        <v>125</v>
      </c>
      <c r="B5" s="12" t="s">
        <v>20</v>
      </c>
      <c r="C5" s="11" t="s">
        <v>18</v>
      </c>
      <c r="D5" s="11" t="s">
        <v>19</v>
      </c>
      <c r="E5" s="11">
        <v>2</v>
      </c>
      <c r="F5" s="12" t="s">
        <v>88</v>
      </c>
      <c r="G5" s="11">
        <f>COUNTIF(學生資料!I:I,F5)</f>
        <v>1</v>
      </c>
      <c r="H5" s="11" t="s">
        <v>144</v>
      </c>
      <c r="I5" s="26" t="s">
        <v>150</v>
      </c>
    </row>
    <row r="6" spans="1:19" ht="16.5" thickBot="1">
      <c r="A6" s="17" t="s">
        <v>126</v>
      </c>
      <c r="B6" s="18" t="s">
        <v>80</v>
      </c>
      <c r="C6" s="19" t="s">
        <v>29</v>
      </c>
      <c r="D6" s="19" t="s">
        <v>81</v>
      </c>
      <c r="E6" s="19">
        <v>3</v>
      </c>
      <c r="F6" s="18" t="s">
        <v>116</v>
      </c>
      <c r="G6" s="19">
        <f>COUNTIF(學生資料!I:I,F6)</f>
        <v>1</v>
      </c>
      <c r="H6" s="19" t="s">
        <v>144</v>
      </c>
      <c r="I6" s="27" t="s">
        <v>150</v>
      </c>
    </row>
    <row r="7" spans="1:19" ht="17.25" thickTop="1" thickBot="1">
      <c r="A7" s="16" t="s">
        <v>127</v>
      </c>
      <c r="B7" s="12" t="s">
        <v>37</v>
      </c>
      <c r="C7" s="11" t="s">
        <v>18</v>
      </c>
      <c r="D7" s="11" t="s">
        <v>19</v>
      </c>
      <c r="E7" s="11">
        <v>2</v>
      </c>
      <c r="F7" s="12" t="s">
        <v>90</v>
      </c>
      <c r="G7" s="11">
        <f>COUNTIF(學生資料!I:I,F7)</f>
        <v>3</v>
      </c>
      <c r="H7" s="11" t="s">
        <v>148</v>
      </c>
      <c r="I7" s="26" t="s">
        <v>151</v>
      </c>
    </row>
    <row r="8" spans="1:19" ht="16.5" thickTop="1">
      <c r="A8" s="13" t="s">
        <v>128</v>
      </c>
      <c r="B8" s="14" t="s">
        <v>51</v>
      </c>
      <c r="C8" s="15" t="s">
        <v>46</v>
      </c>
      <c r="D8" s="15" t="s">
        <v>19</v>
      </c>
      <c r="E8" s="15">
        <v>2</v>
      </c>
      <c r="F8" s="14" t="s">
        <v>95</v>
      </c>
      <c r="G8" s="15">
        <f>COUNTIF(學生資料!I:I,F8)</f>
        <v>1</v>
      </c>
      <c r="H8" s="15" t="s">
        <v>143</v>
      </c>
      <c r="I8" s="28" t="s">
        <v>152</v>
      </c>
    </row>
    <row r="9" spans="1:19">
      <c r="A9" s="16" t="s">
        <v>128</v>
      </c>
      <c r="B9" s="12" t="s">
        <v>51</v>
      </c>
      <c r="C9" s="11" t="s">
        <v>48</v>
      </c>
      <c r="D9" s="11" t="s">
        <v>19</v>
      </c>
      <c r="E9" s="11">
        <v>1</v>
      </c>
      <c r="F9" s="12" t="s">
        <v>114</v>
      </c>
      <c r="G9" s="11">
        <f>COUNTIF(學生資料!I:I,F9)</f>
        <v>1</v>
      </c>
      <c r="H9" s="11" t="s">
        <v>143</v>
      </c>
      <c r="I9" s="26" t="s">
        <v>152</v>
      </c>
    </row>
    <row r="10" spans="1:19">
      <c r="A10" s="16" t="s">
        <v>128</v>
      </c>
      <c r="B10" s="12" t="s">
        <v>61</v>
      </c>
      <c r="C10" s="11" t="s">
        <v>40</v>
      </c>
      <c r="D10" s="11" t="s">
        <v>19</v>
      </c>
      <c r="E10" s="11">
        <v>1</v>
      </c>
      <c r="F10" s="12" t="s">
        <v>100</v>
      </c>
      <c r="G10" s="11">
        <f>COUNTIF(學生資料!I:I,F10)</f>
        <v>1</v>
      </c>
      <c r="H10" s="11" t="s">
        <v>143</v>
      </c>
      <c r="I10" s="26" t="s">
        <v>152</v>
      </c>
    </row>
    <row r="11" spans="1:19">
      <c r="A11" s="16" t="s">
        <v>128</v>
      </c>
      <c r="B11" s="12" t="s">
        <v>61</v>
      </c>
      <c r="C11" s="11" t="s">
        <v>46</v>
      </c>
      <c r="D11" s="11" t="s">
        <v>19</v>
      </c>
      <c r="E11" s="11">
        <v>2</v>
      </c>
      <c r="F11" s="12" t="s">
        <v>112</v>
      </c>
      <c r="G11" s="11">
        <f>COUNTIF(學生資料!I:I,F11)</f>
        <v>1</v>
      </c>
      <c r="H11" s="11" t="s">
        <v>143</v>
      </c>
      <c r="I11" s="26" t="s">
        <v>152</v>
      </c>
    </row>
    <row r="12" spans="1:19" ht="16.5" thickBot="1">
      <c r="A12" s="17" t="s">
        <v>128</v>
      </c>
      <c r="B12" s="18" t="s">
        <v>45</v>
      </c>
      <c r="C12" s="19" t="s">
        <v>31</v>
      </c>
      <c r="D12" s="19" t="s">
        <v>19</v>
      </c>
      <c r="E12" s="19">
        <v>1</v>
      </c>
      <c r="F12" s="18" t="s">
        <v>101</v>
      </c>
      <c r="G12" s="19">
        <f>COUNTIF(學生資料!I:I,F12)</f>
        <v>1</v>
      </c>
      <c r="H12" s="19" t="s">
        <v>143</v>
      </c>
      <c r="I12" s="27" t="s">
        <v>152</v>
      </c>
    </row>
    <row r="13" spans="1:19" ht="17.25" thickTop="1" thickBot="1">
      <c r="A13" s="16" t="s">
        <v>129</v>
      </c>
      <c r="B13" s="12" t="s">
        <v>54</v>
      </c>
      <c r="C13" s="11" t="s">
        <v>40</v>
      </c>
      <c r="D13" s="11" t="s">
        <v>19</v>
      </c>
      <c r="E13" s="11">
        <v>2</v>
      </c>
      <c r="F13" s="12" t="s">
        <v>96</v>
      </c>
      <c r="G13" s="11">
        <f>COUNTIF(學生資料!I:I,F13)</f>
        <v>1</v>
      </c>
      <c r="H13" s="11" t="s">
        <v>141</v>
      </c>
      <c r="I13" s="26" t="s">
        <v>159</v>
      </c>
    </row>
    <row r="14" spans="1:19" ht="16.5" thickTop="1">
      <c r="A14" s="13" t="s">
        <v>130</v>
      </c>
      <c r="B14" s="14" t="s">
        <v>41</v>
      </c>
      <c r="C14" s="15" t="s">
        <v>40</v>
      </c>
      <c r="D14" s="15" t="s">
        <v>19</v>
      </c>
      <c r="E14" s="15">
        <v>2</v>
      </c>
      <c r="F14" s="14" t="s">
        <v>91</v>
      </c>
      <c r="G14" s="15">
        <f>COUNTIF(學生資料!I:I,F14)</f>
        <v>1</v>
      </c>
      <c r="H14" s="15" t="s">
        <v>141</v>
      </c>
      <c r="I14" s="28" t="s">
        <v>159</v>
      </c>
    </row>
    <row r="15" spans="1:19" ht="16.5" thickBot="1">
      <c r="A15" s="17" t="s">
        <v>130</v>
      </c>
      <c r="B15" s="18" t="s">
        <v>41</v>
      </c>
      <c r="C15" s="19" t="s">
        <v>31</v>
      </c>
      <c r="D15" s="19" t="s">
        <v>19</v>
      </c>
      <c r="E15" s="19">
        <v>2</v>
      </c>
      <c r="F15" s="18" t="s">
        <v>98</v>
      </c>
      <c r="G15" s="19">
        <f>COUNTIF(學生資料!I:I,F15)</f>
        <v>1</v>
      </c>
      <c r="H15" s="19" t="s">
        <v>141</v>
      </c>
      <c r="I15" s="27" t="s">
        <v>159</v>
      </c>
    </row>
    <row r="16" spans="1:19" ht="17.25" thickTop="1" thickBot="1">
      <c r="A16" s="16" t="s">
        <v>131</v>
      </c>
      <c r="B16" s="12" t="s">
        <v>57</v>
      </c>
      <c r="C16" s="11" t="s">
        <v>40</v>
      </c>
      <c r="D16" s="11" t="s">
        <v>19</v>
      </c>
      <c r="E16" s="11">
        <v>2</v>
      </c>
      <c r="F16" s="12" t="s">
        <v>97</v>
      </c>
      <c r="G16" s="11">
        <f>COUNTIF(學生資料!I:I,F16)</f>
        <v>1</v>
      </c>
      <c r="H16" s="11" t="s">
        <v>142</v>
      </c>
      <c r="I16" s="26" t="s">
        <v>158</v>
      </c>
    </row>
    <row r="17" spans="1:9" ht="17.25" thickTop="1" thickBot="1">
      <c r="A17" s="20" t="s">
        <v>132</v>
      </c>
      <c r="B17" s="21" t="s">
        <v>32</v>
      </c>
      <c r="C17" s="22" t="s">
        <v>31</v>
      </c>
      <c r="D17" s="22" t="s">
        <v>19</v>
      </c>
      <c r="E17" s="22">
        <v>2</v>
      </c>
      <c r="F17" s="21" t="s">
        <v>102</v>
      </c>
      <c r="G17" s="22">
        <f>COUNTIF(學生資料!I:I,F17)</f>
        <v>2</v>
      </c>
      <c r="H17" s="22" t="s">
        <v>145</v>
      </c>
      <c r="I17" s="29" t="s">
        <v>155</v>
      </c>
    </row>
    <row r="18" spans="1:9" ht="16.5" thickTop="1">
      <c r="A18" s="16" t="s">
        <v>133</v>
      </c>
      <c r="B18" s="12" t="s">
        <v>55</v>
      </c>
      <c r="C18" s="11" t="s">
        <v>40</v>
      </c>
      <c r="D18" s="11" t="s">
        <v>19</v>
      </c>
      <c r="E18" s="11">
        <v>1</v>
      </c>
      <c r="F18" s="12" t="s">
        <v>99</v>
      </c>
      <c r="G18" s="11">
        <f>COUNTIF(學生資料!I:I,F18)</f>
        <v>1</v>
      </c>
      <c r="H18" s="11" t="s">
        <v>139</v>
      </c>
      <c r="I18" s="26" t="s">
        <v>160</v>
      </c>
    </row>
    <row r="19" spans="1:9">
      <c r="A19" s="16" t="s">
        <v>133</v>
      </c>
      <c r="B19" s="12" t="s">
        <v>58</v>
      </c>
      <c r="C19" s="11" t="s">
        <v>40</v>
      </c>
      <c r="D19" s="11" t="s">
        <v>19</v>
      </c>
      <c r="E19" s="11">
        <v>2</v>
      </c>
      <c r="F19" s="12" t="s">
        <v>103</v>
      </c>
      <c r="G19" s="11">
        <f>COUNTIF(學生資料!I:I,F19)</f>
        <v>1</v>
      </c>
      <c r="H19" s="11" t="s">
        <v>140</v>
      </c>
      <c r="I19" s="26" t="s">
        <v>154</v>
      </c>
    </row>
    <row r="20" spans="1:9">
      <c r="A20" s="16" t="s">
        <v>133</v>
      </c>
      <c r="B20" s="12" t="s">
        <v>58</v>
      </c>
      <c r="C20" s="11" t="s">
        <v>46</v>
      </c>
      <c r="D20" s="11" t="s">
        <v>19</v>
      </c>
      <c r="E20" s="11">
        <v>2</v>
      </c>
      <c r="F20" s="12" t="s">
        <v>104</v>
      </c>
      <c r="G20" s="11">
        <f>COUNTIF(學生資料!I:I,F20)</f>
        <v>1</v>
      </c>
      <c r="H20" s="11" t="s">
        <v>140</v>
      </c>
      <c r="I20" s="26" t="s">
        <v>154</v>
      </c>
    </row>
    <row r="21" spans="1:9" ht="16.5" thickBot="1">
      <c r="A21" s="16" t="s">
        <v>133</v>
      </c>
      <c r="B21" s="12" t="s">
        <v>58</v>
      </c>
      <c r="C21" s="11" t="s">
        <v>18</v>
      </c>
      <c r="D21" s="11" t="s">
        <v>19</v>
      </c>
      <c r="E21" s="11">
        <v>2</v>
      </c>
      <c r="F21" s="12" t="s">
        <v>105</v>
      </c>
      <c r="G21" s="11">
        <f>COUNTIF(學生資料!I:I,F21)</f>
        <v>1</v>
      </c>
      <c r="H21" s="11" t="s">
        <v>140</v>
      </c>
      <c r="I21" s="26" t="s">
        <v>154</v>
      </c>
    </row>
    <row r="22" spans="1:9" ht="17.25" thickTop="1" thickBot="1">
      <c r="A22" s="20" t="s">
        <v>134</v>
      </c>
      <c r="B22" s="21" t="s">
        <v>52</v>
      </c>
      <c r="C22" s="22" t="s">
        <v>40</v>
      </c>
      <c r="D22" s="22" t="s">
        <v>19</v>
      </c>
      <c r="E22" s="22">
        <v>1</v>
      </c>
      <c r="F22" s="21" t="s">
        <v>107</v>
      </c>
      <c r="G22" s="22">
        <f>COUNTIF(學生資料!I:I,F22)</f>
        <v>1</v>
      </c>
      <c r="H22" s="22" t="s">
        <v>141</v>
      </c>
      <c r="I22" s="29" t="s">
        <v>159</v>
      </c>
    </row>
    <row r="23" spans="1:9" ht="16.5" thickTop="1">
      <c r="A23" s="16" t="s">
        <v>135</v>
      </c>
      <c r="B23" s="12" t="s">
        <v>30</v>
      </c>
      <c r="C23" s="11" t="s">
        <v>29</v>
      </c>
      <c r="D23" s="11" t="s">
        <v>19</v>
      </c>
      <c r="E23" s="11">
        <v>2</v>
      </c>
      <c r="F23" s="12" t="s">
        <v>89</v>
      </c>
      <c r="G23" s="11">
        <f>COUNTIF(學生資料!I:I,F23)</f>
        <v>1</v>
      </c>
      <c r="H23" s="11" t="s">
        <v>138</v>
      </c>
      <c r="I23" s="30" t="s">
        <v>156</v>
      </c>
    </row>
    <row r="24" spans="1:9">
      <c r="A24" s="16" t="s">
        <v>135</v>
      </c>
      <c r="B24" s="12" t="s">
        <v>63</v>
      </c>
      <c r="C24" s="11" t="s">
        <v>40</v>
      </c>
      <c r="D24" s="11" t="s">
        <v>19</v>
      </c>
      <c r="E24" s="11">
        <v>2</v>
      </c>
      <c r="F24" s="12" t="s">
        <v>106</v>
      </c>
      <c r="G24" s="11">
        <f>COUNTIF(學生資料!I:I,F24)</f>
        <v>1</v>
      </c>
      <c r="H24" s="11" t="s">
        <v>147</v>
      </c>
      <c r="I24" s="26" t="s">
        <v>153</v>
      </c>
    </row>
    <row r="25" spans="1:9">
      <c r="A25" s="16" t="s">
        <v>135</v>
      </c>
      <c r="B25" s="12" t="s">
        <v>69</v>
      </c>
      <c r="C25" s="11" t="s">
        <v>18</v>
      </c>
      <c r="D25" s="11" t="s">
        <v>19</v>
      </c>
      <c r="E25" s="11">
        <v>1</v>
      </c>
      <c r="F25" s="12" t="s">
        <v>108</v>
      </c>
      <c r="G25" s="11">
        <f>COUNTIF(學生資料!I:I,F25)</f>
        <v>1</v>
      </c>
      <c r="H25" s="11" t="s">
        <v>138</v>
      </c>
      <c r="I25" s="26" t="s">
        <v>156</v>
      </c>
    </row>
    <row r="26" spans="1:9">
      <c r="A26" s="16" t="s">
        <v>135</v>
      </c>
      <c r="B26" s="12" t="s">
        <v>47</v>
      </c>
      <c r="C26" s="11" t="s">
        <v>31</v>
      </c>
      <c r="D26" s="11" t="s">
        <v>19</v>
      </c>
      <c r="E26" s="11">
        <v>3</v>
      </c>
      <c r="F26" s="12" t="s">
        <v>109</v>
      </c>
      <c r="G26" s="11">
        <f>COUNTIF(學生資料!I:I,F26)</f>
        <v>1</v>
      </c>
      <c r="H26" s="11" t="s">
        <v>146</v>
      </c>
      <c r="I26" s="26" t="s">
        <v>153</v>
      </c>
    </row>
    <row r="27" spans="1:9" ht="16.5" thickBot="1">
      <c r="A27" s="16" t="s">
        <v>135</v>
      </c>
      <c r="B27" s="12" t="s">
        <v>47</v>
      </c>
      <c r="C27" s="11" t="s">
        <v>40</v>
      </c>
      <c r="D27" s="11" t="s">
        <v>19</v>
      </c>
      <c r="E27" s="11">
        <v>3</v>
      </c>
      <c r="F27" s="12" t="s">
        <v>110</v>
      </c>
      <c r="G27" s="11">
        <f>COUNTIF(學生資料!I:I,F27)</f>
        <v>1</v>
      </c>
      <c r="H27" s="11" t="s">
        <v>146</v>
      </c>
      <c r="I27" s="26" t="s">
        <v>153</v>
      </c>
    </row>
    <row r="28" spans="1:9" ht="16.5" thickTop="1">
      <c r="A28" s="13" t="s">
        <v>136</v>
      </c>
      <c r="B28" s="14" t="s">
        <v>75</v>
      </c>
      <c r="C28" s="15" t="s">
        <v>48</v>
      </c>
      <c r="D28" s="15" t="s">
        <v>19</v>
      </c>
      <c r="E28" s="15">
        <v>2</v>
      </c>
      <c r="F28" s="14" t="s">
        <v>113</v>
      </c>
      <c r="G28" s="15">
        <f>COUNTIF(學生資料!I:I,F28)</f>
        <v>1</v>
      </c>
      <c r="H28" s="15" t="s">
        <v>142</v>
      </c>
      <c r="I28" s="28" t="s">
        <v>158</v>
      </c>
    </row>
    <row r="29" spans="1:9">
      <c r="A29" s="16" t="s">
        <v>136</v>
      </c>
      <c r="B29" s="12" t="s">
        <v>71</v>
      </c>
      <c r="C29" s="11" t="s">
        <v>48</v>
      </c>
      <c r="D29" s="11" t="s">
        <v>19</v>
      </c>
      <c r="E29" s="11">
        <v>2</v>
      </c>
      <c r="F29" s="12" t="s">
        <v>111</v>
      </c>
      <c r="G29" s="11">
        <f>COUNTIF(學生資料!I:I,F29)</f>
        <v>2</v>
      </c>
      <c r="H29" s="11" t="s">
        <v>149</v>
      </c>
      <c r="I29" s="26" t="s">
        <v>157</v>
      </c>
    </row>
    <row r="30" spans="1:9" ht="16.5" thickBot="1">
      <c r="A30" s="17" t="s">
        <v>136</v>
      </c>
      <c r="B30" s="18" t="s">
        <v>49</v>
      </c>
      <c r="C30" s="19" t="s">
        <v>31</v>
      </c>
      <c r="D30" s="19" t="s">
        <v>19</v>
      </c>
      <c r="E30" s="19">
        <v>2</v>
      </c>
      <c r="F30" s="18" t="s">
        <v>115</v>
      </c>
      <c r="G30" s="19">
        <f>COUNTIF(學生資料!I:I,F30)</f>
        <v>1</v>
      </c>
      <c r="H30" s="19" t="s">
        <v>149</v>
      </c>
      <c r="I30" s="27" t="s">
        <v>157</v>
      </c>
    </row>
    <row r="31" spans="1:9" ht="16.5" thickTop="1"/>
  </sheetData>
  <autoFilter ref="B1:I31"/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workbookViewId="0">
      <selection activeCell="B38" sqref="B38"/>
    </sheetView>
  </sheetViews>
  <sheetFormatPr defaultColWidth="9" defaultRowHeight="15.75"/>
  <cols>
    <col min="1" max="2" width="9" style="9"/>
    <col min="3" max="3" width="0" style="9" hidden="1" customWidth="1"/>
    <col min="4" max="4" width="9" style="9"/>
    <col min="5" max="5" width="13.375" style="12" customWidth="1"/>
    <col min="6" max="8" width="9" style="11"/>
    <col min="9" max="9" width="26.5" style="12" bestFit="1" customWidth="1"/>
    <col min="10" max="10" width="22.25" style="11" hidden="1" customWidth="1"/>
    <col min="11" max="11" width="11.75" style="11" customWidth="1"/>
    <col min="12" max="12" width="45.375" style="11" customWidth="1"/>
    <col min="13" max="22" width="9" style="11"/>
    <col min="23" max="23" width="11.25" style="11" customWidth="1"/>
    <col min="24" max="24" width="12.5" style="11" customWidth="1"/>
    <col min="25" max="25" width="21.75" style="11" customWidth="1"/>
    <col min="26" max="26" width="8.625" style="11" customWidth="1"/>
    <col min="27" max="27" width="8" style="11" customWidth="1"/>
    <col min="28" max="28" width="10.125" style="11" customWidth="1"/>
    <col min="29" max="29" width="8.125" style="11" customWidth="1"/>
    <col min="30" max="30" width="10.25" style="11" customWidth="1"/>
    <col min="31" max="31" width="8.125" style="11" customWidth="1"/>
    <col min="32" max="32" width="7.5" style="11" customWidth="1"/>
    <col min="33" max="33" width="6" style="11" customWidth="1"/>
    <col min="34" max="35" width="8.125" style="11" customWidth="1"/>
    <col min="36" max="36" width="7.5" style="11" customWidth="1"/>
    <col min="37" max="43" width="8.125" style="11" customWidth="1"/>
    <col min="44" max="44" width="10.25" style="11" customWidth="1"/>
    <col min="45" max="45" width="6" style="11" customWidth="1"/>
    <col min="46" max="47" width="8.125" style="11" customWidth="1"/>
    <col min="48" max="48" width="10.25" style="11" customWidth="1"/>
    <col min="49" max="49" width="6" style="11" customWidth="1"/>
    <col min="50" max="51" width="10.25" style="11" customWidth="1"/>
    <col min="52" max="52" width="6" style="11" customWidth="1"/>
    <col min="53" max="57" width="8.125" style="11" customWidth="1"/>
    <col min="58" max="59" width="17.125" style="11" customWidth="1"/>
    <col min="60" max="60" width="6" style="11" customWidth="1"/>
    <col min="61" max="67" width="8.125" style="11" customWidth="1"/>
    <col min="68" max="68" width="11.625" style="11" bestFit="1" customWidth="1"/>
    <col min="69" max="69" width="6.25" style="11" customWidth="1"/>
    <col min="70" max="16384" width="9" style="11"/>
  </cols>
  <sheetData>
    <row r="1" spans="1:33" ht="16.5">
      <c r="A1" s="9" t="s">
        <v>0</v>
      </c>
      <c r="B1" s="9" t="s">
        <v>1</v>
      </c>
      <c r="C1" s="9" t="s">
        <v>2</v>
      </c>
      <c r="D1" s="9" t="s">
        <v>117</v>
      </c>
      <c r="E1" s="12" t="s">
        <v>7</v>
      </c>
      <c r="F1" s="11" t="s">
        <v>5</v>
      </c>
      <c r="G1" s="11" t="s">
        <v>6</v>
      </c>
      <c r="H1" s="11" t="s">
        <v>8</v>
      </c>
      <c r="I1" s="12" t="s">
        <v>85</v>
      </c>
      <c r="J1" s="11" t="s">
        <v>85</v>
      </c>
      <c r="K1" s="7" t="s">
        <v>86</v>
      </c>
      <c r="L1" s="8" t="s">
        <v>87</v>
      </c>
      <c r="M1" s="10"/>
      <c r="N1" s="10"/>
      <c r="O1" s="10"/>
      <c r="P1" s="10"/>
      <c r="Q1" s="10"/>
      <c r="R1" s="10"/>
      <c r="S1" s="10"/>
      <c r="T1" s="10"/>
      <c r="U1" s="10"/>
      <c r="V1" s="10"/>
      <c r="W1" s="7"/>
      <c r="X1" s="11" t="s">
        <v>11</v>
      </c>
      <c r="AB1" s="11" t="s">
        <v>12</v>
      </c>
    </row>
    <row r="2" spans="1:33">
      <c r="A2" s="9" t="s">
        <v>13</v>
      </c>
      <c r="B2" s="9" t="s">
        <v>14</v>
      </c>
      <c r="C2" s="9" t="s">
        <v>15</v>
      </c>
      <c r="D2" s="9" t="s">
        <v>118</v>
      </c>
      <c r="E2" s="12" t="s">
        <v>20</v>
      </c>
      <c r="F2" s="11" t="s">
        <v>18</v>
      </c>
      <c r="G2" s="11" t="s">
        <v>19</v>
      </c>
      <c r="H2" s="11">
        <v>2</v>
      </c>
      <c r="I2" s="12" t="s">
        <v>88</v>
      </c>
      <c r="J2" s="11" t="str">
        <f>E2&amp;F2&amp;G2&amp;H2</f>
        <v>數學三上必2</v>
      </c>
      <c r="K2" s="11" t="str">
        <f>VLOOKUP(I2,'開課資料 '!F:I,3,FALSE)</f>
        <v>陳志雄</v>
      </c>
      <c r="L2" s="25" t="str">
        <f>VLOOKUP(I2,'開課資料 '!F:I,4,FALSE)</f>
        <v>6/9上午10:00 A502汽二甲教室</v>
      </c>
      <c r="X2" s="11" t="s">
        <v>22</v>
      </c>
      <c r="Y2" s="11" t="s">
        <v>7</v>
      </c>
      <c r="Z2" s="11" t="s">
        <v>6</v>
      </c>
      <c r="AA2" s="11" t="s">
        <v>8</v>
      </c>
      <c r="AB2" s="11" t="s">
        <v>23</v>
      </c>
      <c r="AC2" s="11" t="s">
        <v>24</v>
      </c>
      <c r="AD2" s="11" t="s">
        <v>13</v>
      </c>
      <c r="AE2" s="11" t="s">
        <v>25</v>
      </c>
      <c r="AF2" s="11" t="s">
        <v>26</v>
      </c>
      <c r="AG2" s="11" t="s">
        <v>27</v>
      </c>
    </row>
    <row r="3" spans="1:33">
      <c r="A3" s="9" t="s">
        <v>13</v>
      </c>
      <c r="B3" s="9">
        <v>718116</v>
      </c>
      <c r="C3" s="9" t="s">
        <v>15</v>
      </c>
      <c r="D3" s="9" t="s">
        <v>118</v>
      </c>
      <c r="E3" s="12" t="s">
        <v>30</v>
      </c>
      <c r="F3" s="11" t="s">
        <v>29</v>
      </c>
      <c r="G3" s="11" t="s">
        <v>19</v>
      </c>
      <c r="H3" s="11">
        <v>2</v>
      </c>
      <c r="I3" s="12" t="s">
        <v>89</v>
      </c>
      <c r="J3" s="11" t="str">
        <f t="shared" ref="J3:J34" si="0">E3&amp;F3&amp;G3&amp;H3</f>
        <v>專題製作三下必2</v>
      </c>
      <c r="K3" s="11" t="str">
        <f>VLOOKUP(I3,'開課資料 '!F:I,3,FALSE)</f>
        <v>蕭眯旂</v>
      </c>
      <c r="L3" s="25" t="str">
        <f>VLOOKUP(I3,'開課資料 '!F:I,4,FALSE)</f>
        <v>6/12上午09:00 B203餐三甲教室</v>
      </c>
      <c r="X3" s="11" t="s">
        <v>31</v>
      </c>
      <c r="Y3" s="11" t="s">
        <v>32</v>
      </c>
      <c r="Z3" s="11" t="s">
        <v>19</v>
      </c>
      <c r="AA3" s="11">
        <v>2</v>
      </c>
      <c r="AC3" s="11">
        <v>1</v>
      </c>
      <c r="AE3" s="11">
        <v>1</v>
      </c>
      <c r="AG3" s="11">
        <v>2</v>
      </c>
    </row>
    <row r="4" spans="1:33">
      <c r="A4" s="9" t="s">
        <v>23</v>
      </c>
      <c r="B4" s="9" t="s">
        <v>33</v>
      </c>
      <c r="C4" s="9" t="s">
        <v>34</v>
      </c>
      <c r="D4" s="9" t="s">
        <v>119</v>
      </c>
      <c r="E4" s="12" t="s">
        <v>37</v>
      </c>
      <c r="F4" s="11" t="s">
        <v>18</v>
      </c>
      <c r="G4" s="11" t="s">
        <v>19</v>
      </c>
      <c r="H4" s="11">
        <v>2</v>
      </c>
      <c r="I4" s="12" t="s">
        <v>90</v>
      </c>
      <c r="J4" s="11" t="str">
        <f t="shared" si="0"/>
        <v>英語文三上必2</v>
      </c>
      <c r="K4" s="11" t="str">
        <f>VLOOKUP(I4,'開課資料 '!F:I,3,FALSE)</f>
        <v>梁麗梅</v>
      </c>
      <c r="L4" s="25" t="str">
        <f>VLOOKUP(I4,'開課資料 '!F:I,4,FALSE)</f>
        <v>6/9下午13:00 B204餐三乙教室</v>
      </c>
      <c r="Y4" s="11" t="s">
        <v>20</v>
      </c>
      <c r="Z4" s="11" t="s">
        <v>19</v>
      </c>
      <c r="AA4" s="11">
        <v>3</v>
      </c>
      <c r="AE4" s="11">
        <v>1</v>
      </c>
      <c r="AG4" s="11">
        <v>1</v>
      </c>
    </row>
    <row r="5" spans="1:33">
      <c r="A5" s="9" t="s">
        <v>23</v>
      </c>
      <c r="B5" s="9">
        <v>913060</v>
      </c>
      <c r="C5" s="9" t="s">
        <v>38</v>
      </c>
      <c r="D5" s="9" t="s">
        <v>120</v>
      </c>
      <c r="E5" s="12" t="s">
        <v>41</v>
      </c>
      <c r="F5" s="11" t="s">
        <v>40</v>
      </c>
      <c r="G5" s="11" t="s">
        <v>19</v>
      </c>
      <c r="H5" s="11">
        <v>2</v>
      </c>
      <c r="I5" s="12" t="s">
        <v>91</v>
      </c>
      <c r="J5" s="11" t="str">
        <f t="shared" si="0"/>
        <v>音樂一下必2</v>
      </c>
      <c r="K5" s="11" t="str">
        <f>VLOOKUP(I5,'開課資料 '!F:I,3,FALSE)</f>
        <v>李滙慈</v>
      </c>
      <c r="L5" s="25" t="str">
        <f>VLOOKUP(I5,'開課資料 '!F:I,4,FALSE)</f>
        <v>6/9上午11:00 教務處</v>
      </c>
      <c r="Y5" s="11" t="s">
        <v>41</v>
      </c>
      <c r="Z5" s="11" t="s">
        <v>19</v>
      </c>
      <c r="AA5" s="11">
        <v>2</v>
      </c>
      <c r="AE5" s="11">
        <v>1</v>
      </c>
      <c r="AG5" s="11">
        <v>1</v>
      </c>
    </row>
    <row r="6" spans="1:33">
      <c r="A6" s="9" t="s">
        <v>25</v>
      </c>
      <c r="B6" s="9" t="s">
        <v>42</v>
      </c>
      <c r="C6" s="9" t="s">
        <v>43</v>
      </c>
      <c r="D6" s="9" t="s">
        <v>121</v>
      </c>
      <c r="E6" s="12" t="s">
        <v>20</v>
      </c>
      <c r="F6" s="11" t="s">
        <v>31</v>
      </c>
      <c r="G6" s="11" t="s">
        <v>19</v>
      </c>
      <c r="H6" s="11">
        <v>3</v>
      </c>
      <c r="I6" s="12" t="s">
        <v>92</v>
      </c>
      <c r="J6" s="11" t="str">
        <f t="shared" si="0"/>
        <v>數學一上必3</v>
      </c>
      <c r="K6" s="11" t="str">
        <f>VLOOKUP(I6,'開課資料 '!F:I,3,FALSE)</f>
        <v>陳志雄</v>
      </c>
      <c r="L6" s="25" t="str">
        <f>VLOOKUP(I6,'開課資料 '!F:I,4,FALSE)</f>
        <v>6/9上午10:00 A502汽二甲教室</v>
      </c>
      <c r="Y6" s="11" t="s">
        <v>45</v>
      </c>
      <c r="Z6" s="11" t="s">
        <v>19</v>
      </c>
      <c r="AA6" s="11">
        <v>1</v>
      </c>
      <c r="AE6" s="11">
        <v>1</v>
      </c>
      <c r="AG6" s="11">
        <v>1</v>
      </c>
    </row>
    <row r="7" spans="1:33">
      <c r="A7" s="9" t="s">
        <v>25</v>
      </c>
      <c r="B7" s="9" t="s">
        <v>42</v>
      </c>
      <c r="C7" s="9" t="s">
        <v>43</v>
      </c>
      <c r="D7" s="9" t="s">
        <v>121</v>
      </c>
      <c r="E7" s="12" t="s">
        <v>20</v>
      </c>
      <c r="F7" s="11" t="s">
        <v>46</v>
      </c>
      <c r="G7" s="11" t="s">
        <v>19</v>
      </c>
      <c r="H7" s="11">
        <v>2</v>
      </c>
      <c r="I7" s="12" t="s">
        <v>93</v>
      </c>
      <c r="J7" s="11" t="str">
        <f t="shared" si="0"/>
        <v>數學二上必2</v>
      </c>
      <c r="K7" s="11" t="str">
        <f>VLOOKUP(I7,'開課資料 '!F:I,3,FALSE)</f>
        <v>陳志雄</v>
      </c>
      <c r="L7" s="25" t="str">
        <f>VLOOKUP(I7,'開課資料 '!F:I,4,FALSE)</f>
        <v>6/9上午10:00 A502汽二甲教室</v>
      </c>
      <c r="Y7" s="11" t="s">
        <v>47</v>
      </c>
      <c r="Z7" s="11" t="s">
        <v>19</v>
      </c>
      <c r="AA7" s="11">
        <v>3</v>
      </c>
      <c r="AE7" s="11">
        <v>1</v>
      </c>
      <c r="AG7" s="11">
        <v>1</v>
      </c>
    </row>
    <row r="8" spans="1:33">
      <c r="A8" s="9" t="s">
        <v>25</v>
      </c>
      <c r="B8" s="9" t="s">
        <v>42</v>
      </c>
      <c r="C8" s="9" t="s">
        <v>43</v>
      </c>
      <c r="D8" s="9" t="s">
        <v>121</v>
      </c>
      <c r="E8" s="12" t="s">
        <v>20</v>
      </c>
      <c r="F8" s="11" t="s">
        <v>48</v>
      </c>
      <c r="G8" s="11" t="s">
        <v>19</v>
      </c>
      <c r="H8" s="11">
        <v>2</v>
      </c>
      <c r="I8" s="12" t="s">
        <v>94</v>
      </c>
      <c r="J8" s="11" t="str">
        <f t="shared" si="0"/>
        <v>數學二下必2</v>
      </c>
      <c r="K8" s="11" t="str">
        <f>VLOOKUP(I8,'開課資料 '!F:I,3,FALSE)</f>
        <v>陳志雄</v>
      </c>
      <c r="L8" s="25" t="str">
        <f>VLOOKUP(I8,'開課資料 '!F:I,4,FALSE)</f>
        <v>6/9上午10:00 A502汽二甲教室</v>
      </c>
      <c r="Y8" s="11" t="s">
        <v>49</v>
      </c>
      <c r="Z8" s="11" t="s">
        <v>19</v>
      </c>
      <c r="AA8" s="11">
        <v>2</v>
      </c>
      <c r="AC8" s="11">
        <v>1</v>
      </c>
      <c r="AG8" s="11">
        <v>1</v>
      </c>
    </row>
    <row r="9" spans="1:33">
      <c r="A9" s="9" t="s">
        <v>25</v>
      </c>
      <c r="B9" s="9" t="s">
        <v>42</v>
      </c>
      <c r="C9" s="9" t="s">
        <v>43</v>
      </c>
      <c r="D9" s="9" t="s">
        <v>121</v>
      </c>
      <c r="E9" s="12" t="s">
        <v>51</v>
      </c>
      <c r="F9" s="11" t="s">
        <v>46</v>
      </c>
      <c r="G9" s="11" t="s">
        <v>19</v>
      </c>
      <c r="H9" s="11">
        <v>2</v>
      </c>
      <c r="I9" s="12" t="s">
        <v>95</v>
      </c>
      <c r="J9" s="11" t="str">
        <f t="shared" si="0"/>
        <v>生物二上必2</v>
      </c>
      <c r="K9" s="11" t="str">
        <f>VLOOKUP(I9,'開課資料 '!F:I,3,FALSE)</f>
        <v>許修銘</v>
      </c>
      <c r="L9" s="25" t="str">
        <f>VLOOKUP(I9,'開課資料 '!F:I,4,FALSE)</f>
        <v>6/9上午9:00-11:00 A501汽三甲教室</v>
      </c>
      <c r="X9" s="11" t="s">
        <v>40</v>
      </c>
      <c r="Y9" s="11" t="s">
        <v>52</v>
      </c>
      <c r="Z9" s="11" t="s">
        <v>19</v>
      </c>
      <c r="AA9" s="11">
        <v>1</v>
      </c>
      <c r="AE9" s="11">
        <v>1</v>
      </c>
      <c r="AG9" s="11">
        <v>1</v>
      </c>
    </row>
    <row r="10" spans="1:33">
      <c r="A10" s="9" t="s">
        <v>25</v>
      </c>
      <c r="B10" s="9">
        <v>918065</v>
      </c>
      <c r="C10" s="9" t="s">
        <v>43</v>
      </c>
      <c r="D10" s="9" t="s">
        <v>121</v>
      </c>
      <c r="E10" s="12" t="s">
        <v>54</v>
      </c>
      <c r="F10" s="11" t="s">
        <v>40</v>
      </c>
      <c r="G10" s="11" t="s">
        <v>19</v>
      </c>
      <c r="H10" s="11">
        <v>2</v>
      </c>
      <c r="I10" s="12" t="s">
        <v>96</v>
      </c>
      <c r="J10" s="11" t="str">
        <f t="shared" si="0"/>
        <v>歷史一下必2</v>
      </c>
      <c r="K10" s="11" t="str">
        <f>VLOOKUP(I10,'開課資料 '!F:I,3,FALSE)</f>
        <v>李滙慈</v>
      </c>
      <c r="L10" s="25" t="str">
        <f>VLOOKUP(I10,'開課資料 '!F:I,4,FALSE)</f>
        <v>6/9上午11:00 教務處</v>
      </c>
      <c r="Y10" s="11" t="s">
        <v>55</v>
      </c>
      <c r="Z10" s="11" t="s">
        <v>19</v>
      </c>
      <c r="AA10" s="11">
        <v>1</v>
      </c>
      <c r="AE10" s="11">
        <v>1</v>
      </c>
      <c r="AG10" s="11">
        <v>1</v>
      </c>
    </row>
    <row r="11" spans="1:33">
      <c r="A11" s="9" t="s">
        <v>25</v>
      </c>
      <c r="B11" s="9">
        <v>918065</v>
      </c>
      <c r="C11" s="9" t="s">
        <v>43</v>
      </c>
      <c r="D11" s="9" t="s">
        <v>121</v>
      </c>
      <c r="E11" s="12" t="s">
        <v>57</v>
      </c>
      <c r="F11" s="11" t="s">
        <v>40</v>
      </c>
      <c r="G11" s="11" t="s">
        <v>19</v>
      </c>
      <c r="H11" s="11">
        <v>2</v>
      </c>
      <c r="I11" s="12" t="s">
        <v>97</v>
      </c>
      <c r="J11" s="11" t="str">
        <f t="shared" si="0"/>
        <v>美術一下必2</v>
      </c>
      <c r="K11" s="11" t="str">
        <f>VLOOKUP(I11,'開課資料 '!F:I,3,FALSE)</f>
        <v>劉威志</v>
      </c>
      <c r="L11" s="25" t="str">
        <f>VLOOKUP(I11,'開課資料 '!F:I,4,FALSE)</f>
        <v>6/9上午8:00-11:00 B402動二甲</v>
      </c>
      <c r="Y11" s="11" t="s">
        <v>58</v>
      </c>
      <c r="Z11" s="11" t="s">
        <v>19</v>
      </c>
      <c r="AA11" s="11">
        <v>2</v>
      </c>
      <c r="AE11" s="11">
        <v>1</v>
      </c>
      <c r="AG11" s="11">
        <v>1</v>
      </c>
    </row>
    <row r="12" spans="1:33">
      <c r="A12" s="9" t="s">
        <v>25</v>
      </c>
      <c r="B12" s="9" t="s">
        <v>42</v>
      </c>
      <c r="C12" s="9" t="s">
        <v>43</v>
      </c>
      <c r="D12" s="9" t="s">
        <v>121</v>
      </c>
      <c r="E12" s="12" t="s">
        <v>41</v>
      </c>
      <c r="F12" s="11" t="s">
        <v>31</v>
      </c>
      <c r="G12" s="11" t="s">
        <v>19</v>
      </c>
      <c r="H12" s="11">
        <v>2</v>
      </c>
      <c r="I12" s="12" t="s">
        <v>98</v>
      </c>
      <c r="J12" s="11" t="str">
        <f t="shared" si="0"/>
        <v>音樂一上必2</v>
      </c>
      <c r="K12" s="11" t="str">
        <f>VLOOKUP(I12,'開課資料 '!F:I,3,FALSE)</f>
        <v>李滙慈</v>
      </c>
      <c r="L12" s="25" t="str">
        <f>VLOOKUP(I12,'開課資料 '!F:I,4,FALSE)</f>
        <v>6/9上午11:00 教務處</v>
      </c>
      <c r="Y12" s="11" t="s">
        <v>57</v>
      </c>
      <c r="Z12" s="11" t="s">
        <v>19</v>
      </c>
      <c r="AA12" s="11">
        <v>2</v>
      </c>
      <c r="AE12" s="11">
        <v>1</v>
      </c>
      <c r="AG12" s="11">
        <v>1</v>
      </c>
    </row>
    <row r="13" spans="1:33">
      <c r="A13" s="9" t="s">
        <v>25</v>
      </c>
      <c r="B13" s="9">
        <v>918065</v>
      </c>
      <c r="C13" s="9" t="s">
        <v>43</v>
      </c>
      <c r="D13" s="9" t="s">
        <v>121</v>
      </c>
      <c r="E13" s="12" t="s">
        <v>55</v>
      </c>
      <c r="F13" s="11" t="s">
        <v>40</v>
      </c>
      <c r="G13" s="11" t="s">
        <v>19</v>
      </c>
      <c r="H13" s="11">
        <v>1</v>
      </c>
      <c r="I13" s="12" t="s">
        <v>99</v>
      </c>
      <c r="J13" s="11" t="str">
        <f t="shared" si="0"/>
        <v>健康與護理一下必1</v>
      </c>
      <c r="K13" s="11" t="str">
        <f>VLOOKUP(I13,'開課資料 '!F:I,3,FALSE)</f>
        <v>高麗娜</v>
      </c>
      <c r="L13" s="25" t="str">
        <f>VLOOKUP(I13,'開課資料 '!F:I,4,FALSE)</f>
        <v>6/9上午11:00 學務處</v>
      </c>
      <c r="Y13" s="11" t="s">
        <v>54</v>
      </c>
      <c r="Z13" s="11" t="s">
        <v>19</v>
      </c>
      <c r="AA13" s="11">
        <v>2</v>
      </c>
      <c r="AE13" s="11">
        <v>1</v>
      </c>
      <c r="AG13" s="11">
        <v>1</v>
      </c>
    </row>
    <row r="14" spans="1:33">
      <c r="A14" s="9" t="s">
        <v>25</v>
      </c>
      <c r="B14" s="9">
        <v>918065</v>
      </c>
      <c r="C14" s="9" t="s">
        <v>43</v>
      </c>
      <c r="D14" s="9" t="s">
        <v>121</v>
      </c>
      <c r="E14" s="12" t="s">
        <v>61</v>
      </c>
      <c r="F14" s="11" t="s">
        <v>40</v>
      </c>
      <c r="G14" s="11" t="s">
        <v>19</v>
      </c>
      <c r="H14" s="11">
        <v>1</v>
      </c>
      <c r="I14" s="12" t="s">
        <v>100</v>
      </c>
      <c r="J14" s="11" t="str">
        <f t="shared" si="0"/>
        <v>物理一下必1</v>
      </c>
      <c r="K14" s="11" t="str">
        <f>VLOOKUP(I14,'開課資料 '!F:I,3,FALSE)</f>
        <v>許修銘</v>
      </c>
      <c r="L14" s="25" t="str">
        <f>VLOOKUP(I14,'開課資料 '!F:I,4,FALSE)</f>
        <v>6/9上午9:00-11:00 A501汽三甲教室</v>
      </c>
      <c r="Y14" s="11" t="s">
        <v>41</v>
      </c>
      <c r="Z14" s="11" t="s">
        <v>19</v>
      </c>
      <c r="AA14" s="11">
        <v>2</v>
      </c>
      <c r="AB14" s="11">
        <v>1</v>
      </c>
      <c r="AG14" s="11">
        <v>1</v>
      </c>
    </row>
    <row r="15" spans="1:33">
      <c r="A15" s="9" t="s">
        <v>25</v>
      </c>
      <c r="B15" s="9" t="s">
        <v>42</v>
      </c>
      <c r="C15" s="9" t="s">
        <v>43</v>
      </c>
      <c r="D15" s="9" t="s">
        <v>121</v>
      </c>
      <c r="E15" s="12" t="s">
        <v>45</v>
      </c>
      <c r="F15" s="11" t="s">
        <v>31</v>
      </c>
      <c r="G15" s="11" t="s">
        <v>19</v>
      </c>
      <c r="H15" s="11">
        <v>1</v>
      </c>
      <c r="I15" s="12" t="s">
        <v>101</v>
      </c>
      <c r="J15" s="11" t="str">
        <f t="shared" si="0"/>
        <v>化學一上必1</v>
      </c>
      <c r="K15" s="11" t="str">
        <f>VLOOKUP(I15,'開課資料 '!F:I,3,FALSE)</f>
        <v>許修銘</v>
      </c>
      <c r="L15" s="25" t="str">
        <f>VLOOKUP(I15,'開課資料 '!F:I,4,FALSE)</f>
        <v>6/9上午9:00-11:00 A501汽三甲教室</v>
      </c>
      <c r="Y15" s="11" t="s">
        <v>63</v>
      </c>
      <c r="Z15" s="11" t="s">
        <v>19</v>
      </c>
      <c r="AA15" s="11">
        <v>2</v>
      </c>
      <c r="AE15" s="11">
        <v>1</v>
      </c>
      <c r="AG15" s="11">
        <v>1</v>
      </c>
    </row>
    <row r="16" spans="1:33">
      <c r="A16" s="9" t="s">
        <v>25</v>
      </c>
      <c r="B16" s="9" t="s">
        <v>42</v>
      </c>
      <c r="C16" s="9" t="s">
        <v>43</v>
      </c>
      <c r="D16" s="9" t="s">
        <v>121</v>
      </c>
      <c r="E16" s="12" t="s">
        <v>32</v>
      </c>
      <c r="F16" s="11" t="s">
        <v>31</v>
      </c>
      <c r="G16" s="11" t="s">
        <v>19</v>
      </c>
      <c r="H16" s="11">
        <v>2</v>
      </c>
      <c r="I16" s="12" t="s">
        <v>102</v>
      </c>
      <c r="J16" s="11" t="str">
        <f t="shared" si="0"/>
        <v>生涯規劃一上必2</v>
      </c>
      <c r="K16" s="11" t="str">
        <f>VLOOKUP(I16,'開課資料 '!F:I,3,FALSE)</f>
        <v>楊紫琪</v>
      </c>
      <c r="L16" s="25" t="str">
        <f>VLOOKUP(I16,'開課資料 '!F:I,4,FALSE)</f>
        <v>6/9上午9:00 輔導室</v>
      </c>
      <c r="Y16" s="11" t="s">
        <v>61</v>
      </c>
      <c r="Z16" s="11" t="s">
        <v>19</v>
      </c>
      <c r="AA16" s="11">
        <v>1</v>
      </c>
      <c r="AE16" s="11">
        <v>1</v>
      </c>
      <c r="AG16" s="11">
        <v>1</v>
      </c>
    </row>
    <row r="17" spans="1:33">
      <c r="A17" s="9" t="s">
        <v>25</v>
      </c>
      <c r="B17" s="9">
        <v>918065</v>
      </c>
      <c r="C17" s="9" t="s">
        <v>43</v>
      </c>
      <c r="D17" s="9" t="s">
        <v>121</v>
      </c>
      <c r="E17" s="12" t="s">
        <v>58</v>
      </c>
      <c r="F17" s="11" t="s">
        <v>40</v>
      </c>
      <c r="G17" s="11" t="s">
        <v>19</v>
      </c>
      <c r="H17" s="11">
        <v>2</v>
      </c>
      <c r="I17" s="12" t="s">
        <v>103</v>
      </c>
      <c r="J17" s="11" t="str">
        <f t="shared" si="0"/>
        <v>體育一下必2</v>
      </c>
      <c r="K17" s="11" t="str">
        <f>VLOOKUP(I17,'開課資料 '!F:I,3,FALSE)</f>
        <v>藍威</v>
      </c>
      <c r="L17" s="25" t="str">
        <f>VLOOKUP(I17,'開課資料 '!F:I,4,FALSE)</f>
        <v>6/9上午9:00 學務處</v>
      </c>
      <c r="Y17" s="11" t="s">
        <v>47</v>
      </c>
      <c r="Z17" s="11" t="s">
        <v>19</v>
      </c>
      <c r="AA17" s="11">
        <v>3</v>
      </c>
      <c r="AE17" s="11">
        <v>1</v>
      </c>
      <c r="AG17" s="11">
        <v>1</v>
      </c>
    </row>
    <row r="18" spans="1:33">
      <c r="A18" s="9" t="s">
        <v>25</v>
      </c>
      <c r="B18" s="9" t="s">
        <v>42</v>
      </c>
      <c r="C18" s="9" t="s">
        <v>43</v>
      </c>
      <c r="D18" s="9" t="s">
        <v>121</v>
      </c>
      <c r="E18" s="12" t="s">
        <v>58</v>
      </c>
      <c r="F18" s="11" t="s">
        <v>46</v>
      </c>
      <c r="G18" s="11" t="s">
        <v>19</v>
      </c>
      <c r="H18" s="11">
        <v>2</v>
      </c>
      <c r="I18" s="12" t="s">
        <v>104</v>
      </c>
      <c r="J18" s="11" t="str">
        <f t="shared" si="0"/>
        <v>體育二上必2</v>
      </c>
      <c r="K18" s="11" t="str">
        <f>VLOOKUP(I18,'開課資料 '!F:I,3,FALSE)</f>
        <v>藍威</v>
      </c>
      <c r="L18" s="25" t="str">
        <f>VLOOKUP(I18,'開課資料 '!F:I,4,FALSE)</f>
        <v>6/9上午9:00 學務處</v>
      </c>
      <c r="X18" s="11" t="s">
        <v>46</v>
      </c>
      <c r="Y18" s="11" t="s">
        <v>20</v>
      </c>
      <c r="Z18" s="11" t="s">
        <v>19</v>
      </c>
      <c r="AA18" s="11">
        <v>2</v>
      </c>
      <c r="AE18" s="11">
        <v>1</v>
      </c>
      <c r="AG18" s="11">
        <v>1</v>
      </c>
    </row>
    <row r="19" spans="1:33">
      <c r="A19" s="9" t="s">
        <v>25</v>
      </c>
      <c r="B19" s="9" t="s">
        <v>42</v>
      </c>
      <c r="C19" s="9" t="s">
        <v>43</v>
      </c>
      <c r="D19" s="9" t="s">
        <v>121</v>
      </c>
      <c r="E19" s="12" t="s">
        <v>58</v>
      </c>
      <c r="F19" s="11" t="s">
        <v>18</v>
      </c>
      <c r="G19" s="11" t="s">
        <v>19</v>
      </c>
      <c r="H19" s="11">
        <v>2</v>
      </c>
      <c r="I19" s="12" t="s">
        <v>105</v>
      </c>
      <c r="J19" s="11" t="str">
        <f t="shared" si="0"/>
        <v>體育三上必2</v>
      </c>
      <c r="K19" s="11" t="str">
        <f>VLOOKUP(I19,'開課資料 '!F:I,3,FALSE)</f>
        <v>藍威</v>
      </c>
      <c r="L19" s="25" t="str">
        <f>VLOOKUP(I19,'開課資料 '!F:I,4,FALSE)</f>
        <v>6/9上午9:00 學務處</v>
      </c>
      <c r="Y19" s="11" t="s">
        <v>58</v>
      </c>
      <c r="Z19" s="11" t="s">
        <v>19</v>
      </c>
      <c r="AA19" s="11">
        <v>2</v>
      </c>
      <c r="AE19" s="11">
        <v>1</v>
      </c>
      <c r="AG19" s="11">
        <v>1</v>
      </c>
    </row>
    <row r="20" spans="1:33">
      <c r="A20" s="9" t="s">
        <v>25</v>
      </c>
      <c r="B20" s="9">
        <v>918065</v>
      </c>
      <c r="C20" s="9" t="s">
        <v>43</v>
      </c>
      <c r="D20" s="9" t="s">
        <v>121</v>
      </c>
      <c r="E20" s="12" t="s">
        <v>63</v>
      </c>
      <c r="F20" s="11" t="s">
        <v>40</v>
      </c>
      <c r="G20" s="11" t="s">
        <v>19</v>
      </c>
      <c r="H20" s="11">
        <v>2</v>
      </c>
      <c r="I20" s="12" t="s">
        <v>106</v>
      </c>
      <c r="J20" s="11" t="str">
        <f t="shared" si="0"/>
        <v>資訊科技一下必2</v>
      </c>
      <c r="K20" s="11" t="str">
        <f>VLOOKUP(I20,'開課資料 '!F:I,3,FALSE)</f>
        <v>王振宇</v>
      </c>
      <c r="L20" s="25" t="str">
        <f>VLOOKUP(I20,'開課資料 '!F:I,4,FALSE)</f>
        <v>6/9上午9:00 教務處</v>
      </c>
      <c r="Y20" s="11" t="s">
        <v>61</v>
      </c>
      <c r="Z20" s="11" t="s">
        <v>19</v>
      </c>
      <c r="AA20" s="11">
        <v>2</v>
      </c>
      <c r="AC20" s="11">
        <v>1</v>
      </c>
      <c r="AG20" s="11">
        <v>1</v>
      </c>
    </row>
    <row r="21" spans="1:33">
      <c r="A21" s="9" t="s">
        <v>25</v>
      </c>
      <c r="B21" s="9">
        <v>918065</v>
      </c>
      <c r="C21" s="9" t="s">
        <v>43</v>
      </c>
      <c r="D21" s="9" t="s">
        <v>121</v>
      </c>
      <c r="E21" s="12" t="s">
        <v>52</v>
      </c>
      <c r="F21" s="11" t="s">
        <v>40</v>
      </c>
      <c r="G21" s="11" t="s">
        <v>19</v>
      </c>
      <c r="H21" s="11">
        <v>1</v>
      </c>
      <c r="I21" s="12" t="s">
        <v>107</v>
      </c>
      <c r="J21" s="11" t="str">
        <f t="shared" si="0"/>
        <v>全民國防教育一下必1</v>
      </c>
      <c r="K21" s="11" t="str">
        <f>VLOOKUP(I21,'開課資料 '!F:I,3,FALSE)</f>
        <v>李滙慈</v>
      </c>
      <c r="L21" s="25" t="str">
        <f>VLOOKUP(I21,'開課資料 '!F:I,4,FALSE)</f>
        <v>6/9上午11:00 教務處</v>
      </c>
      <c r="Y21" s="11" t="s">
        <v>51</v>
      </c>
      <c r="Z21" s="11" t="s">
        <v>19</v>
      </c>
      <c r="AA21" s="11">
        <v>2</v>
      </c>
      <c r="AE21" s="11">
        <v>1</v>
      </c>
      <c r="AG21" s="11">
        <v>1</v>
      </c>
    </row>
    <row r="22" spans="1:33">
      <c r="A22" s="9" t="s">
        <v>25</v>
      </c>
      <c r="B22" s="9" t="s">
        <v>42</v>
      </c>
      <c r="C22" s="9" t="s">
        <v>43</v>
      </c>
      <c r="D22" s="9" t="s">
        <v>121</v>
      </c>
      <c r="E22" s="12" t="s">
        <v>69</v>
      </c>
      <c r="F22" s="11" t="s">
        <v>18</v>
      </c>
      <c r="G22" s="11" t="s">
        <v>19</v>
      </c>
      <c r="H22" s="11">
        <v>1</v>
      </c>
      <c r="I22" s="12" t="s">
        <v>108</v>
      </c>
      <c r="J22" s="11" t="str">
        <f t="shared" si="0"/>
        <v>餐旅概論三上必1</v>
      </c>
      <c r="K22" s="11" t="str">
        <f>VLOOKUP(I22,'開課資料 '!F:I,3,FALSE)</f>
        <v>蕭眯旂</v>
      </c>
      <c r="L22" s="25" t="str">
        <f>VLOOKUP(I22,'開課資料 '!F:I,4,FALSE)</f>
        <v>6/12上午09:00 B203餐三甲教室</v>
      </c>
      <c r="X22" s="11" t="s">
        <v>48</v>
      </c>
      <c r="Y22" s="11" t="s">
        <v>20</v>
      </c>
      <c r="Z22" s="11" t="s">
        <v>19</v>
      </c>
      <c r="AA22" s="11">
        <v>2</v>
      </c>
      <c r="AE22" s="11">
        <v>1</v>
      </c>
      <c r="AG22" s="11">
        <v>1</v>
      </c>
    </row>
    <row r="23" spans="1:33">
      <c r="A23" s="9" t="s">
        <v>25</v>
      </c>
      <c r="B23" s="9" t="s">
        <v>42</v>
      </c>
      <c r="C23" s="9" t="s">
        <v>43</v>
      </c>
      <c r="D23" s="9" t="s">
        <v>121</v>
      </c>
      <c r="E23" s="12" t="s">
        <v>47</v>
      </c>
      <c r="F23" s="11" t="s">
        <v>31</v>
      </c>
      <c r="G23" s="11" t="s">
        <v>19</v>
      </c>
      <c r="H23" s="11">
        <v>3</v>
      </c>
      <c r="I23" s="12" t="s">
        <v>109</v>
      </c>
      <c r="J23" s="11" t="str">
        <f t="shared" si="0"/>
        <v>觀光餐旅業導論一上必3</v>
      </c>
      <c r="K23" s="11" t="str">
        <f>VLOOKUP(I23,'開課資料 '!F:I,3,FALSE)</f>
        <v>李芃瑤</v>
      </c>
      <c r="L23" s="25" t="str">
        <f>VLOOKUP(I23,'開課資料 '!F:I,4,FALSE)</f>
        <v>6/9上午9:00 教務處</v>
      </c>
      <c r="Y23" s="11" t="s">
        <v>71</v>
      </c>
      <c r="Z23" s="11" t="s">
        <v>19</v>
      </c>
      <c r="AA23" s="11">
        <v>2</v>
      </c>
      <c r="AC23" s="11">
        <v>2</v>
      </c>
      <c r="AG23" s="11">
        <v>2</v>
      </c>
    </row>
    <row r="24" spans="1:33">
      <c r="A24" s="9" t="s">
        <v>25</v>
      </c>
      <c r="B24" s="9">
        <v>918065</v>
      </c>
      <c r="C24" s="9" t="s">
        <v>43</v>
      </c>
      <c r="D24" s="9" t="s">
        <v>121</v>
      </c>
      <c r="E24" s="12" t="s">
        <v>47</v>
      </c>
      <c r="F24" s="11" t="s">
        <v>40</v>
      </c>
      <c r="G24" s="11" t="s">
        <v>19</v>
      </c>
      <c r="H24" s="11">
        <v>3</v>
      </c>
      <c r="I24" s="12" t="s">
        <v>110</v>
      </c>
      <c r="J24" s="11" t="str">
        <f t="shared" si="0"/>
        <v>觀光餐旅業導論一下必3</v>
      </c>
      <c r="K24" s="11" t="str">
        <f>VLOOKUP(I24,'開課資料 '!F:I,3,FALSE)</f>
        <v>李芃瑤</v>
      </c>
      <c r="L24" s="25" t="str">
        <f>VLOOKUP(I24,'開課資料 '!F:I,4,FALSE)</f>
        <v>6/9上午9:00 教務處</v>
      </c>
      <c r="Y24" s="11" t="s">
        <v>51</v>
      </c>
      <c r="Z24" s="11" t="s">
        <v>19</v>
      </c>
      <c r="AA24" s="11">
        <v>1</v>
      </c>
      <c r="AC24" s="11">
        <v>1</v>
      </c>
      <c r="AG24" s="11">
        <v>1</v>
      </c>
    </row>
    <row r="25" spans="1:33">
      <c r="A25" s="9" t="s">
        <v>24</v>
      </c>
      <c r="B25" s="9" t="s">
        <v>72</v>
      </c>
      <c r="C25" s="9" t="s">
        <v>73</v>
      </c>
      <c r="D25" s="9" t="s">
        <v>122</v>
      </c>
      <c r="E25" s="12" t="s">
        <v>37</v>
      </c>
      <c r="F25" s="11" t="s">
        <v>18</v>
      </c>
      <c r="G25" s="11" t="s">
        <v>19</v>
      </c>
      <c r="H25" s="11">
        <v>2</v>
      </c>
      <c r="I25" s="12" t="s">
        <v>90</v>
      </c>
      <c r="J25" s="11" t="str">
        <f t="shared" si="0"/>
        <v>英語文三上必2</v>
      </c>
      <c r="K25" s="11" t="str">
        <f>VLOOKUP(I25,'開課資料 '!F:I,3,FALSE)</f>
        <v>梁麗梅</v>
      </c>
      <c r="L25" s="25" t="str">
        <f>VLOOKUP(I25,'開課資料 '!F:I,4,FALSE)</f>
        <v>6/9下午13:00 B204餐三乙教室</v>
      </c>
      <c r="Y25" s="11" t="s">
        <v>75</v>
      </c>
      <c r="Z25" s="11" t="s">
        <v>19</v>
      </c>
      <c r="AA25" s="11">
        <v>2</v>
      </c>
      <c r="AC25" s="11">
        <v>1</v>
      </c>
      <c r="AG25" s="11">
        <v>1</v>
      </c>
    </row>
    <row r="26" spans="1:33">
      <c r="A26" s="9" t="s">
        <v>24</v>
      </c>
      <c r="B26" s="9" t="s">
        <v>72</v>
      </c>
      <c r="C26" s="9" t="s">
        <v>73</v>
      </c>
      <c r="D26" s="9" t="s">
        <v>122</v>
      </c>
      <c r="E26" s="12" t="s">
        <v>71</v>
      </c>
      <c r="F26" s="11" t="s">
        <v>48</v>
      </c>
      <c r="G26" s="11" t="s">
        <v>19</v>
      </c>
      <c r="H26" s="11">
        <v>2</v>
      </c>
      <c r="I26" s="12" t="s">
        <v>111</v>
      </c>
      <c r="J26" s="11" t="str">
        <f t="shared" si="0"/>
        <v>藝術欣賞二下必2</v>
      </c>
      <c r="K26" s="11" t="str">
        <f>VLOOKUP(I26,'開課資料 '!F:I,3,FALSE)</f>
        <v>楊白鯨</v>
      </c>
      <c r="L26" s="25" t="str">
        <f>VLOOKUP(I26,'開課資料 '!F:I,4,FALSE)</f>
        <v>6/9上午8:00-10:00 B501動一甲</v>
      </c>
      <c r="X26" s="11" t="s">
        <v>18</v>
      </c>
      <c r="Y26" s="11" t="s">
        <v>20</v>
      </c>
      <c r="Z26" s="11" t="s">
        <v>19</v>
      </c>
      <c r="AA26" s="11">
        <v>2</v>
      </c>
      <c r="AD26" s="11">
        <v>1</v>
      </c>
      <c r="AG26" s="11">
        <v>1</v>
      </c>
    </row>
    <row r="27" spans="1:33">
      <c r="A27" s="9" t="s">
        <v>24</v>
      </c>
      <c r="B27" s="9" t="s">
        <v>72</v>
      </c>
      <c r="C27" s="9" t="s">
        <v>73</v>
      </c>
      <c r="D27" s="9" t="s">
        <v>122</v>
      </c>
      <c r="E27" s="12" t="s">
        <v>61</v>
      </c>
      <c r="F27" s="11" t="s">
        <v>46</v>
      </c>
      <c r="G27" s="11" t="s">
        <v>19</v>
      </c>
      <c r="H27" s="11">
        <v>2</v>
      </c>
      <c r="I27" s="12" t="s">
        <v>112</v>
      </c>
      <c r="J27" s="11" t="str">
        <f t="shared" si="0"/>
        <v>物理二上必2</v>
      </c>
      <c r="K27" s="11" t="str">
        <f>VLOOKUP(I27,'開課資料 '!F:I,3,FALSE)</f>
        <v>許修銘</v>
      </c>
      <c r="L27" s="25" t="str">
        <f>VLOOKUP(I27,'開課資料 '!F:I,4,FALSE)</f>
        <v>6/9上午9:00-11:00 A501汽三甲教室</v>
      </c>
      <c r="Y27" s="11" t="s">
        <v>69</v>
      </c>
      <c r="Z27" s="11" t="s">
        <v>19</v>
      </c>
      <c r="AA27" s="11">
        <v>1</v>
      </c>
      <c r="AE27" s="11">
        <v>1</v>
      </c>
      <c r="AG27" s="11">
        <v>1</v>
      </c>
    </row>
    <row r="28" spans="1:33">
      <c r="A28" s="9" t="s">
        <v>24</v>
      </c>
      <c r="B28" s="9" t="s">
        <v>72</v>
      </c>
      <c r="C28" s="9" t="s">
        <v>73</v>
      </c>
      <c r="D28" s="9" t="s">
        <v>122</v>
      </c>
      <c r="E28" s="12" t="s">
        <v>75</v>
      </c>
      <c r="F28" s="11" t="s">
        <v>48</v>
      </c>
      <c r="G28" s="11" t="s">
        <v>19</v>
      </c>
      <c r="H28" s="11">
        <v>2</v>
      </c>
      <c r="I28" s="12" t="s">
        <v>113</v>
      </c>
      <c r="J28" s="11" t="str">
        <f t="shared" si="0"/>
        <v>素描實作二下必2</v>
      </c>
      <c r="K28" s="11" t="str">
        <f>VLOOKUP(I28,'開課資料 '!F:I,3,FALSE)</f>
        <v>劉威志</v>
      </c>
      <c r="L28" s="25" t="str">
        <f>VLOOKUP(I28,'開課資料 '!F:I,4,FALSE)</f>
        <v>6/9上午8:00-11:00 B402動二甲</v>
      </c>
      <c r="Y28" s="11" t="s">
        <v>58</v>
      </c>
      <c r="Z28" s="11" t="s">
        <v>19</v>
      </c>
      <c r="AA28" s="11">
        <v>2</v>
      </c>
      <c r="AE28" s="11">
        <v>1</v>
      </c>
      <c r="AG28" s="11">
        <v>1</v>
      </c>
    </row>
    <row r="29" spans="1:33">
      <c r="A29" s="9" t="s">
        <v>24</v>
      </c>
      <c r="B29" s="9" t="s">
        <v>78</v>
      </c>
      <c r="C29" s="9" t="s">
        <v>79</v>
      </c>
      <c r="D29" s="9" t="s">
        <v>123</v>
      </c>
      <c r="E29" s="12" t="s">
        <v>51</v>
      </c>
      <c r="F29" s="11" t="s">
        <v>48</v>
      </c>
      <c r="G29" s="11" t="s">
        <v>19</v>
      </c>
      <c r="H29" s="11">
        <v>1</v>
      </c>
      <c r="I29" s="12" t="s">
        <v>114</v>
      </c>
      <c r="J29" s="11" t="str">
        <f t="shared" si="0"/>
        <v>生物二下必1</v>
      </c>
      <c r="K29" s="11" t="str">
        <f>VLOOKUP(I29,'開課資料 '!F:I,3,FALSE)</f>
        <v>許修銘</v>
      </c>
      <c r="L29" s="25" t="str">
        <f>VLOOKUP(I29,'開課資料 '!F:I,4,FALSE)</f>
        <v>6/9上午9:00-11:00 A501汽三甲教室</v>
      </c>
      <c r="Y29" s="11" t="s">
        <v>37</v>
      </c>
      <c r="Z29" s="11" t="s">
        <v>19</v>
      </c>
      <c r="AA29" s="11">
        <v>2</v>
      </c>
      <c r="AB29" s="11">
        <v>1</v>
      </c>
      <c r="AC29" s="11">
        <v>2</v>
      </c>
      <c r="AG29" s="11">
        <v>3</v>
      </c>
    </row>
    <row r="30" spans="1:33">
      <c r="A30" s="9" t="s">
        <v>24</v>
      </c>
      <c r="B30" s="9" t="s">
        <v>78</v>
      </c>
      <c r="C30" s="9" t="s">
        <v>79</v>
      </c>
      <c r="D30" s="9" t="s">
        <v>123</v>
      </c>
      <c r="E30" s="12" t="s">
        <v>37</v>
      </c>
      <c r="F30" s="11" t="s">
        <v>18</v>
      </c>
      <c r="G30" s="11" t="s">
        <v>19</v>
      </c>
      <c r="H30" s="11">
        <v>2</v>
      </c>
      <c r="I30" s="12" t="s">
        <v>90</v>
      </c>
      <c r="J30" s="11" t="str">
        <f t="shared" si="0"/>
        <v>英語文三上必2</v>
      </c>
      <c r="K30" s="11" t="str">
        <f>VLOOKUP(I30,'開課資料 '!F:I,3,FALSE)</f>
        <v>梁麗梅</v>
      </c>
      <c r="L30" s="25" t="str">
        <f>VLOOKUP(I30,'開課資料 '!F:I,4,FALSE)</f>
        <v>6/9下午13:00 B204餐三乙教室</v>
      </c>
      <c r="X30" s="11" t="s">
        <v>29</v>
      </c>
      <c r="Y30" s="11" t="s">
        <v>30</v>
      </c>
      <c r="Z30" s="11" t="s">
        <v>19</v>
      </c>
      <c r="AA30" s="11">
        <v>2</v>
      </c>
      <c r="AD30" s="11">
        <v>1</v>
      </c>
      <c r="AG30" s="11">
        <v>1</v>
      </c>
    </row>
    <row r="31" spans="1:33">
      <c r="A31" s="9" t="s">
        <v>24</v>
      </c>
      <c r="B31" s="9" t="s">
        <v>78</v>
      </c>
      <c r="C31" s="9" t="s">
        <v>79</v>
      </c>
      <c r="D31" s="9" t="s">
        <v>123</v>
      </c>
      <c r="E31" s="12" t="s">
        <v>71</v>
      </c>
      <c r="F31" s="11" t="s">
        <v>48</v>
      </c>
      <c r="G31" s="11" t="s">
        <v>19</v>
      </c>
      <c r="H31" s="11">
        <v>2</v>
      </c>
      <c r="I31" s="12" t="s">
        <v>111</v>
      </c>
      <c r="J31" s="11" t="str">
        <f t="shared" si="0"/>
        <v>藝術欣賞二下必2</v>
      </c>
      <c r="K31" s="11" t="str">
        <f>VLOOKUP(I31,'開課資料 '!F:I,3,FALSE)</f>
        <v>楊白鯨</v>
      </c>
      <c r="L31" s="25" t="str">
        <f>VLOOKUP(I31,'開課資料 '!F:I,4,FALSE)</f>
        <v>6/9上午8:00-10:00 B501動一甲</v>
      </c>
      <c r="Y31" s="11" t="s">
        <v>80</v>
      </c>
      <c r="Z31" s="11" t="s">
        <v>81</v>
      </c>
      <c r="AA31" s="11">
        <v>3</v>
      </c>
      <c r="AB31" s="11">
        <v>1</v>
      </c>
      <c r="AG31" s="11">
        <v>1</v>
      </c>
    </row>
    <row r="32" spans="1:33">
      <c r="A32" s="9" t="s">
        <v>24</v>
      </c>
      <c r="B32" s="9" t="s">
        <v>78</v>
      </c>
      <c r="C32" s="9" t="s">
        <v>79</v>
      </c>
      <c r="D32" s="9" t="s">
        <v>123</v>
      </c>
      <c r="E32" s="12" t="s">
        <v>32</v>
      </c>
      <c r="F32" s="11" t="s">
        <v>31</v>
      </c>
      <c r="G32" s="11" t="s">
        <v>19</v>
      </c>
      <c r="H32" s="11">
        <v>2</v>
      </c>
      <c r="I32" s="12" t="s">
        <v>102</v>
      </c>
      <c r="J32" s="11" t="str">
        <f t="shared" si="0"/>
        <v>生涯規劃一上必2</v>
      </c>
      <c r="K32" s="11" t="str">
        <f>VLOOKUP(I32,'開課資料 '!F:I,3,FALSE)</f>
        <v>楊紫琪</v>
      </c>
      <c r="L32" s="25" t="str">
        <f>VLOOKUP(I32,'開課資料 '!F:I,4,FALSE)</f>
        <v>6/9上午9:00 輔導室</v>
      </c>
      <c r="X32" s="11" t="s">
        <v>26</v>
      </c>
      <c r="Y32" s="11" t="s">
        <v>26</v>
      </c>
      <c r="Z32" s="11" t="s">
        <v>26</v>
      </c>
      <c r="AA32" s="11" t="s">
        <v>26</v>
      </c>
    </row>
    <row r="33" spans="1:33">
      <c r="A33" s="9" t="s">
        <v>24</v>
      </c>
      <c r="B33" s="9" t="s">
        <v>78</v>
      </c>
      <c r="C33" s="9" t="s">
        <v>79</v>
      </c>
      <c r="D33" s="9" t="s">
        <v>123</v>
      </c>
      <c r="E33" s="12" t="s">
        <v>49</v>
      </c>
      <c r="F33" s="11" t="s">
        <v>31</v>
      </c>
      <c r="G33" s="11" t="s">
        <v>19</v>
      </c>
      <c r="H33" s="11">
        <v>2</v>
      </c>
      <c r="I33" s="12" t="s">
        <v>115</v>
      </c>
      <c r="J33" s="11" t="str">
        <f t="shared" si="0"/>
        <v>繪畫基礎實務一上必2</v>
      </c>
      <c r="K33" s="11" t="str">
        <f>VLOOKUP(I33,'開課資料 '!F:I,3,FALSE)</f>
        <v>楊白鯨</v>
      </c>
      <c r="L33" s="25" t="str">
        <f>VLOOKUP(I33,'開課資料 '!F:I,4,FALSE)</f>
        <v>6/9上午8:00-10:00 B501動一甲</v>
      </c>
      <c r="X33" s="11" t="s">
        <v>27</v>
      </c>
      <c r="AB33" s="11">
        <v>3</v>
      </c>
      <c r="AC33" s="11">
        <v>9</v>
      </c>
      <c r="AD33" s="11">
        <v>2</v>
      </c>
      <c r="AE33" s="11">
        <v>19</v>
      </c>
      <c r="AG33" s="11">
        <v>33</v>
      </c>
    </row>
    <row r="34" spans="1:33">
      <c r="A34" s="9" t="s">
        <v>23</v>
      </c>
      <c r="B34" s="9" t="s">
        <v>83</v>
      </c>
      <c r="C34" s="9" t="s">
        <v>38</v>
      </c>
      <c r="D34" s="9" t="s">
        <v>120</v>
      </c>
      <c r="E34" s="12" t="s">
        <v>80</v>
      </c>
      <c r="F34" s="11" t="s">
        <v>29</v>
      </c>
      <c r="G34" s="11" t="s">
        <v>81</v>
      </c>
      <c r="H34" s="11">
        <v>3</v>
      </c>
      <c r="I34" s="12" t="s">
        <v>116</v>
      </c>
      <c r="J34" s="11" t="str">
        <f t="shared" si="0"/>
        <v>生活中的數學素養三下選3</v>
      </c>
      <c r="K34" s="11" t="str">
        <f>VLOOKUP(I34,'開課資料 '!F:I,3,FALSE)</f>
        <v>陳志雄</v>
      </c>
      <c r="L34" s="25" t="str">
        <f>VLOOKUP(I34,'開課資料 '!F:I,4,FALSE)</f>
        <v>6/9上午10:00 A502汽二甲教室</v>
      </c>
    </row>
  </sheetData>
  <autoFilter ref="A1:L34"/>
  <phoneticPr fontId="3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開課統計</vt:lpstr>
      <vt:lpstr>開課資料 </vt:lpstr>
      <vt:lpstr>學生資料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Windows 使用者</cp:lastModifiedBy>
  <dcterms:created xsi:type="dcterms:W3CDTF">2023-06-05T01:47:30Z</dcterms:created>
  <dcterms:modified xsi:type="dcterms:W3CDTF">2023-06-07T03:25:25Z</dcterms:modified>
</cp:coreProperties>
</file>