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1cdd9daf3850290d/桌面/公告周知/"/>
    </mc:Choice>
  </mc:AlternateContent>
  <xr:revisionPtr revIDLastSave="0" documentId="14_{F47BB7A1-26F8-41E6-A278-3FF608C9A86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開課資料" sheetId="3" r:id="rId1"/>
    <sheet name="學生資料" sheetId="2" r:id="rId2"/>
  </sheets>
  <externalReferences>
    <externalReference r:id="rId3"/>
  </externalReferences>
  <definedNames>
    <definedName name="_xlnm._FilterDatabase" localSheetId="0" hidden="1">開課資料!$A$1:$I$63</definedName>
    <definedName name="_xlnm._FilterDatabase" localSheetId="1" hidden="1">學生資料!$A$1:$L$94</definedName>
    <definedName name="身心障104上重補修資料">'[1]1041重補修名單'!$1:$1048576</definedName>
    <definedName name="身心障資料">[1]身心障名單!$A:$H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2" i="2"/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2" i="3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1" i="2"/>
</calcChain>
</file>

<file path=xl/sharedStrings.xml><?xml version="1.0" encoding="utf-8"?>
<sst xmlns="http://schemas.openxmlformats.org/spreadsheetml/2006/main" count="1198" uniqueCount="264">
  <si>
    <t>學號</t>
  </si>
  <si>
    <t>姓名</t>
  </si>
  <si>
    <t>學期</t>
  </si>
  <si>
    <t>屬性</t>
  </si>
  <si>
    <t>科目名稱</t>
  </si>
  <si>
    <t>學分</t>
  </si>
  <si>
    <t>汽三甲</t>
  </si>
  <si>
    <t>113010</t>
  </si>
  <si>
    <t>林子恩</t>
  </si>
  <si>
    <t>二上</t>
  </si>
  <si>
    <t>必</t>
  </si>
  <si>
    <t>英語文</t>
  </si>
  <si>
    <t>汽二乙</t>
  </si>
  <si>
    <t>建電二甲</t>
  </si>
  <si>
    <t>訊三甲</t>
  </si>
  <si>
    <t>電三甲</t>
  </si>
  <si>
    <t>餐三甲</t>
  </si>
  <si>
    <t>動三甲</t>
  </si>
  <si>
    <t>二下</t>
  </si>
  <si>
    <t>一上</t>
  </si>
  <si>
    <t>基本電學</t>
  </si>
  <si>
    <t>三上</t>
  </si>
  <si>
    <t>三下</t>
  </si>
  <si>
    <t>歷史</t>
  </si>
  <si>
    <t>113017</t>
  </si>
  <si>
    <t>高嘉駿</t>
  </si>
  <si>
    <t>音樂</t>
  </si>
  <si>
    <t>程式設計實習</t>
  </si>
  <si>
    <t>餐飲服務技術</t>
  </si>
  <si>
    <t>一下</t>
  </si>
  <si>
    <t>健康與護理</t>
  </si>
  <si>
    <t>閩南語文</t>
  </si>
  <si>
    <t>東海通識</t>
  </si>
  <si>
    <t>生涯規劃</t>
  </si>
  <si>
    <t>機件原理</t>
  </si>
  <si>
    <t>113060</t>
  </si>
  <si>
    <t>葉品超</t>
  </si>
  <si>
    <t>國語文</t>
  </si>
  <si>
    <t>程式語言</t>
  </si>
  <si>
    <t>選</t>
  </si>
  <si>
    <t>語文寫作實務</t>
  </si>
  <si>
    <t>數學</t>
  </si>
  <si>
    <t>電子控制概論</t>
  </si>
  <si>
    <t>美術</t>
  </si>
  <si>
    <t>113067</t>
  </si>
  <si>
    <t>陳宥任</t>
  </si>
  <si>
    <t>公民與社會</t>
  </si>
  <si>
    <t>物理</t>
  </si>
  <si>
    <t>機電製圖實習</t>
  </si>
  <si>
    <t>114009</t>
  </si>
  <si>
    <t>林書洺</t>
  </si>
  <si>
    <t>數位電路學</t>
  </si>
  <si>
    <t>線性電路學</t>
  </si>
  <si>
    <t>電子學實習</t>
  </si>
  <si>
    <t>115008</t>
  </si>
  <si>
    <t>李玄弘</t>
  </si>
  <si>
    <t>體育</t>
  </si>
  <si>
    <t>118007</t>
  </si>
  <si>
    <t>汪佳琪</t>
  </si>
  <si>
    <t>生活中的數學素養</t>
  </si>
  <si>
    <t>專題實作</t>
  </si>
  <si>
    <t>觀光餐旅英語會話</t>
  </si>
  <si>
    <t>餐旅概論</t>
  </si>
  <si>
    <t>餐旅服務管理</t>
  </si>
  <si>
    <t>飲調管理</t>
  </si>
  <si>
    <t>118008</t>
  </si>
  <si>
    <t>周湘庭</t>
  </si>
  <si>
    <t>視覺藝術展演實務</t>
  </si>
  <si>
    <t>118025</t>
  </si>
  <si>
    <t>王澤洋</t>
  </si>
  <si>
    <t>118033</t>
  </si>
  <si>
    <t>李斌愷</t>
  </si>
  <si>
    <t>118036</t>
  </si>
  <si>
    <t>林郁軒</t>
  </si>
  <si>
    <t>118049</t>
  </si>
  <si>
    <t>曾奕傑</t>
  </si>
  <si>
    <t>118050</t>
  </si>
  <si>
    <t>曾宥澄</t>
  </si>
  <si>
    <t>119022</t>
  </si>
  <si>
    <t>王咨云</t>
  </si>
  <si>
    <t>119025</t>
  </si>
  <si>
    <t>林奕廷</t>
  </si>
  <si>
    <t>213043</t>
  </si>
  <si>
    <t>洪昱豪</t>
  </si>
  <si>
    <t>245006</t>
  </si>
  <si>
    <t>李昕威</t>
  </si>
  <si>
    <t>245009</t>
  </si>
  <si>
    <t>林澤廩</t>
  </si>
  <si>
    <t>245015</t>
  </si>
  <si>
    <t>曾泰誠</t>
  </si>
  <si>
    <t>245018</t>
  </si>
  <si>
    <t>李宗諺</t>
  </si>
  <si>
    <t>班級</t>
  </si>
  <si>
    <t>姓O名</t>
  </si>
  <si>
    <t>林O恩</t>
  </si>
  <si>
    <t>高O駿</t>
  </si>
  <si>
    <t>葉O超</t>
  </si>
  <si>
    <t>陳O任</t>
  </si>
  <si>
    <t>林O洺</t>
  </si>
  <si>
    <t>李O弘</t>
  </si>
  <si>
    <t>汪O琪</t>
  </si>
  <si>
    <t>周O庭</t>
  </si>
  <si>
    <t>王O洋</t>
  </si>
  <si>
    <t>李O愷</t>
  </si>
  <si>
    <t>林O軒</t>
  </si>
  <si>
    <t>曾O傑</t>
  </si>
  <si>
    <t>曾O澄</t>
  </si>
  <si>
    <t>王O云</t>
  </si>
  <si>
    <t>林O廷</t>
  </si>
  <si>
    <t>洪O豪</t>
  </si>
  <si>
    <t>李O威</t>
  </si>
  <si>
    <t>林O廩</t>
  </si>
  <si>
    <t>曾O誠</t>
  </si>
  <si>
    <t>李O諺</t>
  </si>
  <si>
    <t>科目名稱學期屬性學分</t>
  </si>
  <si>
    <t>英語文二上必2</t>
  </si>
  <si>
    <t>英語文二下必2</t>
  </si>
  <si>
    <t>英語文三上必2</t>
  </si>
  <si>
    <t>英語文三下必2</t>
  </si>
  <si>
    <t>英語文一上必2</t>
  </si>
  <si>
    <t>健康與護理一下必1</t>
  </si>
  <si>
    <t>歷史一上必2</t>
  </si>
  <si>
    <t>基本電學二上必2</t>
  </si>
  <si>
    <t>機件原理二下必2</t>
  </si>
  <si>
    <t>國語文二下必3</t>
  </si>
  <si>
    <t>國語文三上必2</t>
  </si>
  <si>
    <t>國語文三下必2</t>
  </si>
  <si>
    <t>語文寫作實務三下選2</t>
  </si>
  <si>
    <t>電子控制概論三上選3</t>
  </si>
  <si>
    <t>公民與社會二上必2</t>
  </si>
  <si>
    <t>閩南語文二上必1</t>
  </si>
  <si>
    <t>閩南語文二下必1</t>
  </si>
  <si>
    <t>機電製圖實習二下必4</t>
  </si>
  <si>
    <t>生涯規劃一下必2</t>
  </si>
  <si>
    <t>數位電路學三下選2</t>
  </si>
  <si>
    <t>程式語言一下必3</t>
  </si>
  <si>
    <t>線性電路學二上必3</t>
  </si>
  <si>
    <t>基本電學一上必3</t>
  </si>
  <si>
    <t>程式設計實習一上必3</t>
  </si>
  <si>
    <t>體育三上必2</t>
  </si>
  <si>
    <t>數學二下必2</t>
  </si>
  <si>
    <t>生活中的數學素養三下選2</t>
  </si>
  <si>
    <t>美術一下必2</t>
  </si>
  <si>
    <t>專題實作三上必2</t>
  </si>
  <si>
    <t>專題實作三下必2</t>
  </si>
  <si>
    <t>物理一下必1</t>
  </si>
  <si>
    <t>觀光餐旅英語會話三下必2</t>
  </si>
  <si>
    <t>餐旅概論三下必1</t>
  </si>
  <si>
    <t>餐旅服務管理三下必1</t>
  </si>
  <si>
    <t>飲調管理三下必1</t>
  </si>
  <si>
    <t>歷史一下必2</t>
  </si>
  <si>
    <t>音樂一上必2</t>
  </si>
  <si>
    <t>餐飲服務技術一上必3</t>
  </si>
  <si>
    <t>餐飲服務技術一下必3</t>
  </si>
  <si>
    <t>國語文二上必3</t>
  </si>
  <si>
    <t>英語文一下必2</t>
  </si>
  <si>
    <t>餐旅服務管理三上必1</t>
  </si>
  <si>
    <t>生活中的數學素養三上選2</t>
  </si>
  <si>
    <t>公民與社會二下必2</t>
  </si>
  <si>
    <t>觀光餐旅英語會話三上必2</t>
  </si>
  <si>
    <t>視覺藝術展演實務三上必3</t>
  </si>
  <si>
    <t>數學二上必4</t>
  </si>
  <si>
    <t>閩南語文一上必1</t>
  </si>
  <si>
    <t>國語文一下必1</t>
  </si>
  <si>
    <t>國語文二上必1</t>
  </si>
  <si>
    <t>閩南語文一下必1</t>
  </si>
  <si>
    <t>程式語言一下必2</t>
  </si>
  <si>
    <t>化學二上必1</t>
  </si>
  <si>
    <t>東海通識一上必1</t>
  </si>
  <si>
    <t>東海通識一下必1</t>
  </si>
  <si>
    <t>數學一下必1</t>
  </si>
  <si>
    <t>英語文二上必1</t>
  </si>
  <si>
    <t>電子學實習二上必3</t>
  </si>
  <si>
    <t>基本電學一上必2</t>
  </si>
  <si>
    <t>基本電學實習一下必3</t>
  </si>
  <si>
    <t>授課教師</t>
    <phoneticPr fontId="1" type="noConversion"/>
  </si>
  <si>
    <t>專班上課時間、地點&amp;自學班拿作業時間、地點</t>
  </si>
  <si>
    <t>人數</t>
    <phoneticPr fontId="1" type="noConversion"/>
  </si>
  <si>
    <t>領域</t>
    <phoneticPr fontId="1" type="noConversion"/>
  </si>
  <si>
    <t>國文</t>
  </si>
  <si>
    <t>國文</t>
    <phoneticPr fontId="1" type="noConversion"/>
  </si>
  <si>
    <t>英文</t>
    <phoneticPr fontId="1" type="noConversion"/>
  </si>
  <si>
    <t>英文</t>
  </si>
  <si>
    <t>數學(工)</t>
    <phoneticPr fontId="1" type="noConversion"/>
  </si>
  <si>
    <t>數學(商)</t>
  </si>
  <si>
    <t>數學(商)</t>
    <phoneticPr fontId="1" type="noConversion"/>
  </si>
  <si>
    <t>語文</t>
    <phoneticPr fontId="1" type="noConversion"/>
  </si>
  <si>
    <t>汽車</t>
  </si>
  <si>
    <t>汽車</t>
    <phoneticPr fontId="1" type="noConversion"/>
  </si>
  <si>
    <t>本土語</t>
  </si>
  <si>
    <t>本土語</t>
    <phoneticPr fontId="1" type="noConversion"/>
  </si>
  <si>
    <t>自然</t>
    <phoneticPr fontId="1" type="noConversion"/>
  </si>
  <si>
    <t>社會</t>
    <phoneticPr fontId="1" type="noConversion"/>
  </si>
  <si>
    <t>輔導</t>
    <phoneticPr fontId="1" type="noConversion"/>
  </si>
  <si>
    <t>健護</t>
    <phoneticPr fontId="1" type="noConversion"/>
  </si>
  <si>
    <t>體育</t>
    <phoneticPr fontId="1" type="noConversion"/>
  </si>
  <si>
    <t>美術</t>
    <phoneticPr fontId="1" type="noConversion"/>
  </si>
  <si>
    <t>音樂</t>
    <phoneticPr fontId="1" type="noConversion"/>
  </si>
  <si>
    <t>餐飲</t>
  </si>
  <si>
    <t>餐飲</t>
    <phoneticPr fontId="1" type="noConversion"/>
  </si>
  <si>
    <t>動畫</t>
    <phoneticPr fontId="1" type="noConversion"/>
  </si>
  <si>
    <t>東海通識</t>
    <phoneticPr fontId="1" type="noConversion"/>
  </si>
  <si>
    <t>電訊</t>
  </si>
  <si>
    <t>電訊</t>
    <phoneticPr fontId="1" type="noConversion"/>
  </si>
  <si>
    <t>杜信德</t>
    <phoneticPr fontId="1" type="noConversion"/>
  </si>
  <si>
    <t>陳姵妏</t>
    <phoneticPr fontId="1" type="noConversion"/>
  </si>
  <si>
    <t>林淑怡</t>
    <phoneticPr fontId="1" type="noConversion"/>
  </si>
  <si>
    <t>梁麗梅</t>
    <phoneticPr fontId="1" type="noConversion"/>
  </si>
  <si>
    <t>林羿君</t>
    <phoneticPr fontId="1" type="noConversion"/>
  </si>
  <si>
    <t>陳志雄</t>
    <phoneticPr fontId="1" type="noConversion"/>
  </si>
  <si>
    <t>馮秀儀</t>
    <phoneticPr fontId="1" type="noConversion"/>
  </si>
  <si>
    <t>廖佩君</t>
    <phoneticPr fontId="1" type="noConversion"/>
  </si>
  <si>
    <t>許修銘</t>
    <phoneticPr fontId="1" type="noConversion"/>
  </si>
  <si>
    <t>游欣璇</t>
    <phoneticPr fontId="1" type="noConversion"/>
  </si>
  <si>
    <t>林建光</t>
    <phoneticPr fontId="1" type="noConversion"/>
  </si>
  <si>
    <t>李俐瑤</t>
    <phoneticPr fontId="1" type="noConversion"/>
  </si>
  <si>
    <t>高麗娜</t>
    <phoneticPr fontId="1" type="noConversion"/>
  </si>
  <si>
    <t>韓明軒</t>
    <phoneticPr fontId="1" type="noConversion"/>
  </si>
  <si>
    <t>謝佩君</t>
    <phoneticPr fontId="1" type="noConversion"/>
  </si>
  <si>
    <t>王樹傑</t>
    <phoneticPr fontId="1" type="noConversion"/>
  </si>
  <si>
    <t>劉威志</t>
    <phoneticPr fontId="1" type="noConversion"/>
  </si>
  <si>
    <t>許嫣甄</t>
    <phoneticPr fontId="1" type="noConversion"/>
  </si>
  <si>
    <t>蔡羽柔</t>
    <phoneticPr fontId="1" type="noConversion"/>
  </si>
  <si>
    <t>楊白鯨</t>
    <phoneticPr fontId="1" type="noConversion"/>
  </si>
  <si>
    <t>電子學實習(建電)</t>
    <phoneticPr fontId="1" type="noConversion"/>
  </si>
  <si>
    <t>基本電學實習(建電)</t>
    <phoneticPr fontId="1" type="noConversion"/>
  </si>
  <si>
    <t>程式語言(建電)</t>
    <phoneticPr fontId="1" type="noConversion"/>
  </si>
  <si>
    <t>基本電學(汽)</t>
    <phoneticPr fontId="1" type="noConversion"/>
  </si>
  <si>
    <t>基本電學(電訊)</t>
    <phoneticPr fontId="1" type="noConversion"/>
  </si>
  <si>
    <t>基本電學(建電)</t>
    <phoneticPr fontId="1" type="noConversion"/>
  </si>
  <si>
    <t>陳李瑋</t>
    <phoneticPr fontId="1" type="noConversion"/>
  </si>
  <si>
    <t>張學龍</t>
    <phoneticPr fontId="1" type="noConversion"/>
  </si>
  <si>
    <t>郭俊億</t>
    <phoneticPr fontId="1" type="noConversion"/>
  </si>
  <si>
    <t>馬庭宇</t>
    <phoneticPr fontId="1" type="noConversion"/>
  </si>
  <si>
    <t>丁建華</t>
    <phoneticPr fontId="1" type="noConversion"/>
  </si>
  <si>
    <t>陳宗暉</t>
    <phoneticPr fontId="1" type="noConversion"/>
  </si>
  <si>
    <t>6/12(四)至學務處領取作業</t>
    <phoneticPr fontId="1" type="noConversion"/>
  </si>
  <si>
    <t>6/16(一)至餐二乙教室領取作業</t>
    <phoneticPr fontId="1" type="noConversion"/>
  </si>
  <si>
    <t>6/16(一)至餐二甲教室領取作業</t>
    <phoneticPr fontId="1" type="noConversion"/>
  </si>
  <si>
    <t>6/16(一)至汽車科辦領取作業</t>
    <phoneticPr fontId="1" type="noConversion"/>
  </si>
  <si>
    <t>6/16(一)至汽一乙教室領取作業</t>
    <phoneticPr fontId="1" type="noConversion"/>
  </si>
  <si>
    <t>6/17(二)至教務處領取作業</t>
    <phoneticPr fontId="1" type="noConversion"/>
  </si>
  <si>
    <t>6/16(一)至教務處領取作業</t>
    <phoneticPr fontId="1" type="noConversion"/>
  </si>
  <si>
    <t>6/16(一)至餐一甲教室領取作業</t>
    <phoneticPr fontId="1" type="noConversion"/>
  </si>
  <si>
    <t>6/16(一)至汽二乙教室領取作業</t>
    <phoneticPr fontId="1" type="noConversion"/>
  </si>
  <si>
    <t>6/13(五)中午至圖書館領取作業</t>
    <phoneticPr fontId="1" type="noConversion"/>
  </si>
  <si>
    <t>6/16(一)至汽一甲領取作業</t>
    <phoneticPr fontId="1" type="noConversion"/>
  </si>
  <si>
    <t>6/16(一)至訊一甲教室領取作業</t>
    <phoneticPr fontId="1" type="noConversion"/>
  </si>
  <si>
    <t>6/16(一)至動一甲教室領取作業</t>
    <phoneticPr fontId="1" type="noConversion"/>
  </si>
  <si>
    <t>6/16(一)至圖書館領取作業</t>
    <phoneticPr fontId="1" type="noConversion"/>
  </si>
  <si>
    <t>6/17(一)至圖書館領取作業</t>
  </si>
  <si>
    <t>6/18(一)至圖書館領取作業</t>
  </si>
  <si>
    <t>6/19(一)至圖書館領取作業</t>
  </si>
  <si>
    <t>6/16(一)至動畫科科辦領取作業</t>
    <phoneticPr fontId="1" type="noConversion"/>
  </si>
  <si>
    <t>6/16(一)至電訊科科辦領取作業</t>
  </si>
  <si>
    <t>6/16(一)至電訊科科辦領取作業</t>
    <phoneticPr fontId="1" type="noConversion"/>
  </si>
  <si>
    <t>6/13(五)至A402領取作業</t>
    <phoneticPr fontId="1" type="noConversion"/>
  </si>
  <si>
    <t>英語文(建電)</t>
    <phoneticPr fontId="1" type="noConversion"/>
  </si>
  <si>
    <t>國語文(建電)</t>
    <phoneticPr fontId="1" type="noConversion"/>
  </si>
  <si>
    <t>6/13(五)中午至總務處領取作業</t>
    <phoneticPr fontId="1" type="noConversion"/>
  </si>
  <si>
    <t>數學(建電)</t>
    <phoneticPr fontId="1" type="noConversion"/>
  </si>
  <si>
    <t>閩南語文(建電)</t>
    <phoneticPr fontId="1" type="noConversion"/>
  </si>
  <si>
    <t>化學(建電)</t>
    <phoneticPr fontId="1" type="noConversion"/>
  </si>
  <si>
    <t>6/17(二)至汽二甲教室領取作業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</si>
</sst>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name val="Microsoft JhengHe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AA\Desktop\1042-SCORE-1050824(104&#19979;&#25104;&#32318;)(&#35036;&#3277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zoomScale="90" zoomScaleNormal="90" workbookViewId="0">
      <pane ySplit="1" topLeftCell="A13" activePane="bottomLeft" state="frozen"/>
      <selection pane="bottomLeft" activeCell="L31" sqref="L31"/>
    </sheetView>
  </sheetViews>
  <sheetFormatPr defaultColWidth="9" defaultRowHeight="15.5"/>
  <cols>
    <col min="1" max="2" width="21.81640625" style="1" customWidth="1"/>
    <col min="3" max="5" width="5.7265625" style="1" bestFit="1" customWidth="1"/>
    <col min="6" max="6" width="26.453125" style="1" bestFit="1" customWidth="1"/>
    <col min="7" max="7" width="5.7265625" style="1" bestFit="1" customWidth="1"/>
    <col min="8" max="8" width="10.1796875" style="1" customWidth="1"/>
    <col min="9" max="9" width="47.08984375" style="1" bestFit="1" customWidth="1"/>
    <col min="10" max="16384" width="9" style="1"/>
  </cols>
  <sheetData>
    <row r="1" spans="1:9" ht="17" thickTop="1" thickBot="1">
      <c r="A1" s="13" t="s">
        <v>178</v>
      </c>
      <c r="B1" s="5" t="s">
        <v>4</v>
      </c>
      <c r="C1" s="5" t="s">
        <v>2</v>
      </c>
      <c r="D1" s="5" t="s">
        <v>3</v>
      </c>
      <c r="E1" s="5" t="s">
        <v>5</v>
      </c>
      <c r="F1" s="5" t="s">
        <v>114</v>
      </c>
      <c r="G1" s="5" t="s">
        <v>177</v>
      </c>
      <c r="H1" s="15" t="s">
        <v>175</v>
      </c>
      <c r="I1" s="16" t="s">
        <v>176</v>
      </c>
    </row>
    <row r="2" spans="1:9" ht="16" thickTop="1">
      <c r="A2" s="7" t="s">
        <v>180</v>
      </c>
      <c r="B2" s="1" t="s">
        <v>258</v>
      </c>
      <c r="C2" s="1" t="s">
        <v>29</v>
      </c>
      <c r="D2" s="1" t="s">
        <v>10</v>
      </c>
      <c r="E2" s="1">
        <v>1</v>
      </c>
      <c r="F2" s="1" t="s">
        <v>163</v>
      </c>
      <c r="G2" s="1">
        <f>COUNTIF(學生資料!I:I,F2)</f>
        <v>1</v>
      </c>
      <c r="H2" s="17" t="s">
        <v>204</v>
      </c>
      <c r="I2" s="8" t="s">
        <v>242</v>
      </c>
    </row>
    <row r="3" spans="1:9">
      <c r="A3" s="7" t="s">
        <v>180</v>
      </c>
      <c r="B3" s="1" t="s">
        <v>258</v>
      </c>
      <c r="C3" s="1" t="s">
        <v>9</v>
      </c>
      <c r="D3" s="1" t="s">
        <v>10</v>
      </c>
      <c r="E3" s="1">
        <v>1</v>
      </c>
      <c r="F3" s="1" t="s">
        <v>164</v>
      </c>
      <c r="G3" s="1">
        <f>COUNTIF(學生資料!I:I,F3)</f>
        <v>1</v>
      </c>
      <c r="H3" s="1" t="s">
        <v>204</v>
      </c>
      <c r="I3" s="8" t="s">
        <v>242</v>
      </c>
    </row>
    <row r="4" spans="1:9">
      <c r="A4" s="7" t="s">
        <v>180</v>
      </c>
      <c r="B4" s="1" t="s">
        <v>37</v>
      </c>
      <c r="C4" s="1" t="s">
        <v>9</v>
      </c>
      <c r="D4" s="1" t="s">
        <v>10</v>
      </c>
      <c r="E4" s="1">
        <v>3</v>
      </c>
      <c r="F4" s="1" t="s">
        <v>154</v>
      </c>
      <c r="G4" s="1">
        <f>COUNTIF(學生資料!I:I,F4)</f>
        <v>1</v>
      </c>
      <c r="H4" s="1" t="s">
        <v>205</v>
      </c>
      <c r="I4" s="8" t="s">
        <v>243</v>
      </c>
    </row>
    <row r="5" spans="1:9">
      <c r="A5" s="7" t="s">
        <v>180</v>
      </c>
      <c r="B5" s="1" t="s">
        <v>37</v>
      </c>
      <c r="C5" s="1" t="s">
        <v>18</v>
      </c>
      <c r="D5" s="1" t="s">
        <v>10</v>
      </c>
      <c r="E5" s="1">
        <v>3</v>
      </c>
      <c r="F5" s="1" t="s">
        <v>124</v>
      </c>
      <c r="G5" s="1">
        <f>COUNTIF(學生資料!I:I,F5)</f>
        <v>1</v>
      </c>
      <c r="H5" s="1" t="s">
        <v>205</v>
      </c>
      <c r="I5" s="8" t="s">
        <v>243</v>
      </c>
    </row>
    <row r="6" spans="1:9">
      <c r="A6" s="7" t="s">
        <v>180</v>
      </c>
      <c r="B6" s="1" t="s">
        <v>37</v>
      </c>
      <c r="C6" s="1" t="s">
        <v>21</v>
      </c>
      <c r="D6" s="1" t="s">
        <v>10</v>
      </c>
      <c r="E6" s="1">
        <v>2</v>
      </c>
      <c r="F6" s="1" t="s">
        <v>125</v>
      </c>
      <c r="G6" s="1">
        <f>COUNTIF(學生資料!I:I,F6)</f>
        <v>1</v>
      </c>
      <c r="H6" s="1" t="s">
        <v>206</v>
      </c>
      <c r="I6" s="8" t="s">
        <v>244</v>
      </c>
    </row>
    <row r="7" spans="1:9" ht="16" thickBot="1">
      <c r="A7" s="10" t="s">
        <v>179</v>
      </c>
      <c r="B7" s="3" t="s">
        <v>37</v>
      </c>
      <c r="C7" s="3" t="s">
        <v>22</v>
      </c>
      <c r="D7" s="3" t="s">
        <v>10</v>
      </c>
      <c r="E7" s="3">
        <v>2</v>
      </c>
      <c r="F7" s="3" t="s">
        <v>126</v>
      </c>
      <c r="G7" s="3">
        <f>COUNTIF(學生資料!I:I,F7)</f>
        <v>1</v>
      </c>
      <c r="H7" s="3" t="s">
        <v>206</v>
      </c>
      <c r="I7" s="11" t="s">
        <v>244</v>
      </c>
    </row>
    <row r="8" spans="1:9" ht="16" thickTop="1">
      <c r="A8" s="7" t="s">
        <v>182</v>
      </c>
      <c r="B8" s="1" t="s">
        <v>11</v>
      </c>
      <c r="C8" s="1" t="s">
        <v>19</v>
      </c>
      <c r="D8" s="1" t="s">
        <v>10</v>
      </c>
      <c r="E8" s="1">
        <v>2</v>
      </c>
      <c r="F8" s="1" t="s">
        <v>119</v>
      </c>
      <c r="G8" s="1">
        <f>COUNTIF(學生資料!I:I,F8)</f>
        <v>5</v>
      </c>
      <c r="H8" s="1" t="s">
        <v>211</v>
      </c>
      <c r="I8" s="8" t="s">
        <v>238</v>
      </c>
    </row>
    <row r="9" spans="1:9">
      <c r="A9" s="7" t="s">
        <v>181</v>
      </c>
      <c r="B9" s="1" t="s">
        <v>11</v>
      </c>
      <c r="C9" s="1" t="s">
        <v>29</v>
      </c>
      <c r="D9" s="1" t="s">
        <v>10</v>
      </c>
      <c r="E9" s="1">
        <v>2</v>
      </c>
      <c r="F9" s="1" t="s">
        <v>155</v>
      </c>
      <c r="G9" s="1">
        <f>COUNTIF(學生資料!I:I,F9)</f>
        <v>2</v>
      </c>
      <c r="H9" s="1" t="s">
        <v>211</v>
      </c>
      <c r="I9" s="8" t="s">
        <v>238</v>
      </c>
    </row>
    <row r="10" spans="1:9">
      <c r="A10" s="7" t="s">
        <v>182</v>
      </c>
      <c r="B10" s="1" t="s">
        <v>11</v>
      </c>
      <c r="C10" s="1" t="s">
        <v>9</v>
      </c>
      <c r="D10" s="1" t="s">
        <v>10</v>
      </c>
      <c r="E10" s="1">
        <v>2</v>
      </c>
      <c r="F10" s="1" t="s">
        <v>115</v>
      </c>
      <c r="G10" s="1">
        <f>COUNTIF(學生資料!I:I,F10)</f>
        <v>7</v>
      </c>
      <c r="H10" s="1" t="s">
        <v>211</v>
      </c>
      <c r="I10" s="9" t="s">
        <v>238</v>
      </c>
    </row>
    <row r="11" spans="1:9">
      <c r="A11" s="7" t="s">
        <v>182</v>
      </c>
      <c r="B11" s="1" t="s">
        <v>257</v>
      </c>
      <c r="C11" s="1" t="s">
        <v>9</v>
      </c>
      <c r="D11" s="1" t="s">
        <v>10</v>
      </c>
      <c r="E11" s="1">
        <v>1</v>
      </c>
      <c r="F11" s="1" t="s">
        <v>171</v>
      </c>
      <c r="G11" s="1">
        <f>COUNTIF(學生資料!I:I,F11)</f>
        <v>1</v>
      </c>
      <c r="H11" s="1" t="s">
        <v>207</v>
      </c>
      <c r="I11" s="8" t="s">
        <v>237</v>
      </c>
    </row>
    <row r="12" spans="1:9">
      <c r="A12" s="7" t="s">
        <v>182</v>
      </c>
      <c r="B12" s="1" t="s">
        <v>11</v>
      </c>
      <c r="C12" s="1" t="s">
        <v>18</v>
      </c>
      <c r="D12" s="1" t="s">
        <v>10</v>
      </c>
      <c r="E12" s="1">
        <v>2</v>
      </c>
      <c r="F12" s="1" t="s">
        <v>116</v>
      </c>
      <c r="G12" s="1">
        <f>COUNTIF(學生資料!I:I,F12)</f>
        <v>2</v>
      </c>
      <c r="H12" s="1" t="s">
        <v>210</v>
      </c>
      <c r="I12" s="8" t="s">
        <v>245</v>
      </c>
    </row>
    <row r="13" spans="1:9">
      <c r="A13" s="7" t="s">
        <v>182</v>
      </c>
      <c r="B13" s="1" t="s">
        <v>11</v>
      </c>
      <c r="C13" s="1" t="s">
        <v>21</v>
      </c>
      <c r="D13" s="1" t="s">
        <v>10</v>
      </c>
      <c r="E13" s="1">
        <v>2</v>
      </c>
      <c r="F13" s="1" t="s">
        <v>117</v>
      </c>
      <c r="G13" s="1">
        <f>COUNTIF(學生資料!I:I,F13)</f>
        <v>5</v>
      </c>
      <c r="H13" s="1" t="s">
        <v>210</v>
      </c>
      <c r="I13" s="8" t="s">
        <v>245</v>
      </c>
    </row>
    <row r="14" spans="1:9" ht="16" thickBot="1">
      <c r="A14" s="7" t="s">
        <v>182</v>
      </c>
      <c r="B14" s="1" t="s">
        <v>11</v>
      </c>
      <c r="C14" s="1" t="s">
        <v>22</v>
      </c>
      <c r="D14" s="1" t="s">
        <v>10</v>
      </c>
      <c r="E14" s="1">
        <v>2</v>
      </c>
      <c r="F14" s="1" t="s">
        <v>118</v>
      </c>
      <c r="G14" s="1">
        <f>COUNTIF(學生資料!I:I,F14)</f>
        <v>5</v>
      </c>
      <c r="H14" s="1" t="s">
        <v>210</v>
      </c>
      <c r="I14" s="8" t="s">
        <v>245</v>
      </c>
    </row>
    <row r="15" spans="1:9" ht="16" thickTop="1">
      <c r="A15" s="6" t="s">
        <v>183</v>
      </c>
      <c r="B15" s="4" t="s">
        <v>260</v>
      </c>
      <c r="C15" s="4" t="s">
        <v>29</v>
      </c>
      <c r="D15" s="4" t="s">
        <v>10</v>
      </c>
      <c r="E15" s="4">
        <v>1</v>
      </c>
      <c r="F15" s="4" t="s">
        <v>170</v>
      </c>
      <c r="G15" s="4">
        <f>COUNTIF(學生資料!I:I,F15)</f>
        <v>1</v>
      </c>
      <c r="H15" s="4" t="s">
        <v>208</v>
      </c>
      <c r="I15" s="12" t="s">
        <v>242</v>
      </c>
    </row>
    <row r="16" spans="1:9">
      <c r="A16" s="7" t="s">
        <v>185</v>
      </c>
      <c r="B16" s="1" t="s">
        <v>41</v>
      </c>
      <c r="C16" s="1" t="s">
        <v>9</v>
      </c>
      <c r="D16" s="1" t="s">
        <v>10</v>
      </c>
      <c r="E16" s="1">
        <v>4</v>
      </c>
      <c r="F16" s="1" t="s">
        <v>161</v>
      </c>
      <c r="G16" s="1">
        <f>COUNTIF(學生資料!I:I,F16)</f>
        <v>1</v>
      </c>
      <c r="H16" s="1" t="s">
        <v>209</v>
      </c>
      <c r="I16" s="8" t="s">
        <v>246</v>
      </c>
    </row>
    <row r="17" spans="1:9">
      <c r="A17" s="7" t="s">
        <v>184</v>
      </c>
      <c r="B17" s="1" t="s">
        <v>41</v>
      </c>
      <c r="C17" s="1" t="s">
        <v>18</v>
      </c>
      <c r="D17" s="1" t="s">
        <v>10</v>
      </c>
      <c r="E17" s="1">
        <v>2</v>
      </c>
      <c r="F17" s="1" t="s">
        <v>140</v>
      </c>
      <c r="G17" s="1">
        <f>COUNTIF(學生資料!I:I,F17)</f>
        <v>1</v>
      </c>
      <c r="H17" s="1" t="s">
        <v>209</v>
      </c>
      <c r="I17" s="8" t="s">
        <v>246</v>
      </c>
    </row>
    <row r="18" spans="1:9">
      <c r="A18" s="7" t="s">
        <v>184</v>
      </c>
      <c r="B18" s="1" t="s">
        <v>59</v>
      </c>
      <c r="C18" s="1" t="s">
        <v>21</v>
      </c>
      <c r="D18" s="1" t="s">
        <v>39</v>
      </c>
      <c r="E18" s="1">
        <v>2</v>
      </c>
      <c r="F18" s="1" t="s">
        <v>157</v>
      </c>
      <c r="G18" s="1">
        <f>COUNTIF(學生資料!I:I,F18)</f>
        <v>1</v>
      </c>
      <c r="H18" s="1" t="s">
        <v>208</v>
      </c>
      <c r="I18" s="8" t="s">
        <v>242</v>
      </c>
    </row>
    <row r="19" spans="1:9" ht="16" thickBot="1">
      <c r="A19" s="10" t="s">
        <v>184</v>
      </c>
      <c r="B19" s="3" t="s">
        <v>59</v>
      </c>
      <c r="C19" s="3" t="s">
        <v>22</v>
      </c>
      <c r="D19" s="3" t="s">
        <v>39</v>
      </c>
      <c r="E19" s="3">
        <v>2</v>
      </c>
      <c r="F19" s="3" t="s">
        <v>141</v>
      </c>
      <c r="G19" s="3">
        <f>COUNTIF(學生資料!I:I,F19)</f>
        <v>2</v>
      </c>
      <c r="H19" s="3" t="s">
        <v>208</v>
      </c>
      <c r="I19" s="11" t="s">
        <v>242</v>
      </c>
    </row>
    <row r="20" spans="1:9" ht="16.5" thickTop="1" thickBot="1">
      <c r="A20" s="7" t="s">
        <v>186</v>
      </c>
      <c r="B20" s="1" t="s">
        <v>40</v>
      </c>
      <c r="C20" s="1" t="s">
        <v>22</v>
      </c>
      <c r="D20" s="1" t="s">
        <v>39</v>
      </c>
      <c r="E20" s="1">
        <v>2</v>
      </c>
      <c r="F20" s="1" t="s">
        <v>127</v>
      </c>
      <c r="G20" s="1">
        <f>COUNTIF(學生資料!I:I,F20)</f>
        <v>1</v>
      </c>
      <c r="H20" s="1" t="s">
        <v>210</v>
      </c>
      <c r="I20" s="8" t="s">
        <v>245</v>
      </c>
    </row>
    <row r="21" spans="1:9" ht="16" thickTop="1">
      <c r="A21" s="6" t="s">
        <v>188</v>
      </c>
      <c r="B21" s="4" t="s">
        <v>227</v>
      </c>
      <c r="C21" s="4" t="s">
        <v>9</v>
      </c>
      <c r="D21" s="4" t="s">
        <v>10</v>
      </c>
      <c r="E21" s="4">
        <v>2</v>
      </c>
      <c r="F21" s="4" t="s">
        <v>122</v>
      </c>
      <c r="G21" s="4">
        <f>COUNTIF(學生資料!I:I,F21)</f>
        <v>1</v>
      </c>
      <c r="H21" s="4" t="s">
        <v>235</v>
      </c>
      <c r="I21" s="12" t="s">
        <v>239</v>
      </c>
    </row>
    <row r="22" spans="1:9">
      <c r="A22" s="7" t="s">
        <v>187</v>
      </c>
      <c r="B22" s="1" t="s">
        <v>34</v>
      </c>
      <c r="C22" s="1" t="s">
        <v>18</v>
      </c>
      <c r="D22" s="1" t="s">
        <v>10</v>
      </c>
      <c r="E22" s="1">
        <v>2</v>
      </c>
      <c r="F22" s="1" t="s">
        <v>123</v>
      </c>
      <c r="G22" s="1">
        <f>COUNTIF(學生資料!I:I,F22)</f>
        <v>1</v>
      </c>
      <c r="H22" s="1" t="s">
        <v>234</v>
      </c>
      <c r="I22" s="8" t="s">
        <v>240</v>
      </c>
    </row>
    <row r="23" spans="1:9">
      <c r="A23" s="7" t="s">
        <v>187</v>
      </c>
      <c r="B23" s="1" t="s">
        <v>42</v>
      </c>
      <c r="C23" s="1" t="s">
        <v>21</v>
      </c>
      <c r="D23" s="1" t="s">
        <v>39</v>
      </c>
      <c r="E23" s="1">
        <v>3</v>
      </c>
      <c r="F23" s="1" t="s">
        <v>128</v>
      </c>
      <c r="G23" s="1">
        <f>COUNTIF(學生資料!I:I,F23)</f>
        <v>1</v>
      </c>
      <c r="H23" s="1" t="s">
        <v>235</v>
      </c>
      <c r="I23" s="8" t="s">
        <v>239</v>
      </c>
    </row>
    <row r="24" spans="1:9" ht="16" thickBot="1">
      <c r="A24" s="7" t="s">
        <v>187</v>
      </c>
      <c r="B24" s="1" t="s">
        <v>48</v>
      </c>
      <c r="C24" s="1" t="s">
        <v>18</v>
      </c>
      <c r="D24" s="1" t="s">
        <v>10</v>
      </c>
      <c r="E24" s="1">
        <v>4</v>
      </c>
      <c r="F24" s="1" t="s">
        <v>132</v>
      </c>
      <c r="G24" s="1">
        <f>COUNTIF(學生資料!I:I,F24)</f>
        <v>1</v>
      </c>
      <c r="H24" s="1" t="s">
        <v>234</v>
      </c>
      <c r="I24" s="8" t="s">
        <v>240</v>
      </c>
    </row>
    <row r="25" spans="1:9" ht="16" thickTop="1">
      <c r="A25" s="6" t="s">
        <v>190</v>
      </c>
      <c r="B25" s="4" t="s">
        <v>31</v>
      </c>
      <c r="C25" s="4" t="s">
        <v>19</v>
      </c>
      <c r="D25" s="4" t="s">
        <v>10</v>
      </c>
      <c r="E25" s="4">
        <v>1</v>
      </c>
      <c r="F25" s="4" t="s">
        <v>162</v>
      </c>
      <c r="G25" s="4">
        <f>COUNTIF(學生資料!I:I,F25)</f>
        <v>1</v>
      </c>
      <c r="H25" s="4" t="s">
        <v>212</v>
      </c>
      <c r="I25" s="12" t="s">
        <v>263</v>
      </c>
    </row>
    <row r="26" spans="1:9">
      <c r="A26" s="7" t="s">
        <v>189</v>
      </c>
      <c r="B26" s="1" t="s">
        <v>261</v>
      </c>
      <c r="C26" s="1" t="s">
        <v>29</v>
      </c>
      <c r="D26" s="1" t="s">
        <v>10</v>
      </c>
      <c r="E26" s="1">
        <v>1</v>
      </c>
      <c r="F26" s="1" t="s">
        <v>165</v>
      </c>
      <c r="G26" s="1">
        <f>COUNTIF(學生資料!I:I,F26)</f>
        <v>1</v>
      </c>
      <c r="H26" s="1" t="s">
        <v>212</v>
      </c>
      <c r="I26" s="8" t="s">
        <v>263</v>
      </c>
    </row>
    <row r="27" spans="1:9">
      <c r="A27" s="7" t="s">
        <v>189</v>
      </c>
      <c r="B27" s="1" t="s">
        <v>31</v>
      </c>
      <c r="C27" s="1" t="s">
        <v>9</v>
      </c>
      <c r="D27" s="1" t="s">
        <v>10</v>
      </c>
      <c r="E27" s="1">
        <v>1</v>
      </c>
      <c r="F27" s="1" t="s">
        <v>130</v>
      </c>
      <c r="G27" s="1">
        <f>COUNTIF(學生資料!I:I,F27)</f>
        <v>1</v>
      </c>
      <c r="H27" s="1" t="s">
        <v>212</v>
      </c>
      <c r="I27" s="8" t="s">
        <v>263</v>
      </c>
    </row>
    <row r="28" spans="1:9" ht="16" thickBot="1">
      <c r="A28" s="7" t="s">
        <v>189</v>
      </c>
      <c r="B28" s="1" t="s">
        <v>31</v>
      </c>
      <c r="C28" s="1" t="s">
        <v>18</v>
      </c>
      <c r="D28" s="1" t="s">
        <v>10</v>
      </c>
      <c r="E28" s="1">
        <v>1</v>
      </c>
      <c r="F28" s="1" t="s">
        <v>131</v>
      </c>
      <c r="G28" s="1">
        <f>COUNTIF(學生資料!I:I,F28)</f>
        <v>2</v>
      </c>
      <c r="H28" s="1" t="s">
        <v>212</v>
      </c>
      <c r="I28" s="8" t="s">
        <v>263</v>
      </c>
    </row>
    <row r="29" spans="1:9" ht="16" thickTop="1">
      <c r="A29" s="6" t="s">
        <v>191</v>
      </c>
      <c r="B29" s="4" t="s">
        <v>47</v>
      </c>
      <c r="C29" s="4" t="s">
        <v>29</v>
      </c>
      <c r="D29" s="4" t="s">
        <v>10</v>
      </c>
      <c r="E29" s="4">
        <v>1</v>
      </c>
      <c r="F29" s="4" t="s">
        <v>145</v>
      </c>
      <c r="G29" s="4">
        <f>COUNTIF(學生資料!I:I,F29)</f>
        <v>1</v>
      </c>
      <c r="H29" s="4" t="s">
        <v>212</v>
      </c>
      <c r="I29" s="12" t="s">
        <v>263</v>
      </c>
    </row>
    <row r="30" spans="1:9" ht="16" thickBot="1">
      <c r="A30" s="10" t="s">
        <v>191</v>
      </c>
      <c r="B30" s="3" t="s">
        <v>262</v>
      </c>
      <c r="C30" s="3" t="s">
        <v>9</v>
      </c>
      <c r="D30" s="3" t="s">
        <v>10</v>
      </c>
      <c r="E30" s="3">
        <v>1</v>
      </c>
      <c r="F30" s="3" t="s">
        <v>167</v>
      </c>
      <c r="G30" s="3">
        <f>COUNTIF(學生資料!I:I,F30)</f>
        <v>1</v>
      </c>
      <c r="H30" s="3" t="s">
        <v>212</v>
      </c>
      <c r="I30" s="11" t="s">
        <v>263</v>
      </c>
    </row>
    <row r="31" spans="1:9" ht="16" thickTop="1">
      <c r="A31" s="7" t="s">
        <v>192</v>
      </c>
      <c r="B31" s="1" t="s">
        <v>23</v>
      </c>
      <c r="C31" s="1" t="s">
        <v>29</v>
      </c>
      <c r="D31" s="1" t="s">
        <v>10</v>
      </c>
      <c r="E31" s="1">
        <v>2</v>
      </c>
      <c r="F31" s="1" t="s">
        <v>150</v>
      </c>
      <c r="G31" s="1">
        <f>COUNTIF(學生資料!I:I,F31)</f>
        <v>3</v>
      </c>
      <c r="H31" s="1" t="s">
        <v>213</v>
      </c>
      <c r="I31" s="8" t="s">
        <v>242</v>
      </c>
    </row>
    <row r="32" spans="1:9">
      <c r="A32" s="7" t="s">
        <v>192</v>
      </c>
      <c r="B32" s="1" t="s">
        <v>23</v>
      </c>
      <c r="C32" s="1" t="s">
        <v>19</v>
      </c>
      <c r="D32" s="1" t="s">
        <v>10</v>
      </c>
      <c r="E32" s="1">
        <v>2</v>
      </c>
      <c r="F32" s="1" t="s">
        <v>121</v>
      </c>
      <c r="G32" s="1">
        <f>COUNTIF(學生資料!I:I,F32)</f>
        <v>1</v>
      </c>
      <c r="H32" s="1" t="s">
        <v>213</v>
      </c>
      <c r="I32" s="8" t="s">
        <v>242</v>
      </c>
    </row>
    <row r="33" spans="1:9">
      <c r="A33" s="7" t="s">
        <v>192</v>
      </c>
      <c r="B33" s="1" t="s">
        <v>46</v>
      </c>
      <c r="C33" s="1" t="s">
        <v>9</v>
      </c>
      <c r="D33" s="1" t="s">
        <v>10</v>
      </c>
      <c r="E33" s="1">
        <v>2</v>
      </c>
      <c r="F33" s="1" t="s">
        <v>129</v>
      </c>
      <c r="G33" s="1">
        <f>COUNTIF(學生資料!I:I,F33)</f>
        <v>1</v>
      </c>
      <c r="H33" s="1" t="s">
        <v>214</v>
      </c>
      <c r="I33" s="8" t="s">
        <v>241</v>
      </c>
    </row>
    <row r="34" spans="1:9" ht="16" thickBot="1">
      <c r="A34" s="7" t="s">
        <v>192</v>
      </c>
      <c r="B34" s="1" t="s">
        <v>46</v>
      </c>
      <c r="C34" s="1" t="s">
        <v>18</v>
      </c>
      <c r="D34" s="1" t="s">
        <v>10</v>
      </c>
      <c r="E34" s="1">
        <v>2</v>
      </c>
      <c r="F34" s="1" t="s">
        <v>158</v>
      </c>
      <c r="G34" s="1">
        <f>COUNTIF(學生資料!I:I,F34)</f>
        <v>2</v>
      </c>
      <c r="H34" s="1" t="s">
        <v>214</v>
      </c>
      <c r="I34" s="8" t="s">
        <v>241</v>
      </c>
    </row>
    <row r="35" spans="1:9" ht="16.5" thickTop="1" thickBot="1">
      <c r="A35" s="13" t="s">
        <v>193</v>
      </c>
      <c r="B35" s="5" t="s">
        <v>33</v>
      </c>
      <c r="C35" s="5" t="s">
        <v>29</v>
      </c>
      <c r="D35" s="5" t="s">
        <v>10</v>
      </c>
      <c r="E35" s="5">
        <v>2</v>
      </c>
      <c r="F35" s="5" t="s">
        <v>133</v>
      </c>
      <c r="G35" s="5">
        <f>COUNTIF(學生資料!I:I,F35)</f>
        <v>1</v>
      </c>
      <c r="H35" s="5" t="s">
        <v>215</v>
      </c>
      <c r="I35" s="14" t="s">
        <v>247</v>
      </c>
    </row>
    <row r="36" spans="1:9" ht="16.5" thickTop="1" thickBot="1">
      <c r="A36" s="10" t="s">
        <v>194</v>
      </c>
      <c r="B36" s="3" t="s">
        <v>30</v>
      </c>
      <c r="C36" s="3" t="s">
        <v>29</v>
      </c>
      <c r="D36" s="3" t="s">
        <v>10</v>
      </c>
      <c r="E36" s="3">
        <v>1</v>
      </c>
      <c r="F36" s="3" t="s">
        <v>120</v>
      </c>
      <c r="G36" s="3">
        <f>COUNTIF(學生資料!I:I,F36)</f>
        <v>2</v>
      </c>
      <c r="H36" s="3" t="s">
        <v>216</v>
      </c>
      <c r="I36" s="11" t="s">
        <v>236</v>
      </c>
    </row>
    <row r="37" spans="1:9" ht="16.5" thickTop="1" thickBot="1">
      <c r="A37" s="7" t="s">
        <v>195</v>
      </c>
      <c r="B37" s="1" t="s">
        <v>56</v>
      </c>
      <c r="C37" s="1" t="s">
        <v>21</v>
      </c>
      <c r="D37" s="1" t="s">
        <v>10</v>
      </c>
      <c r="E37" s="1">
        <v>2</v>
      </c>
      <c r="F37" s="1" t="s">
        <v>139</v>
      </c>
      <c r="G37" s="1">
        <f>COUNTIF(學生資料!I:I,F37)</f>
        <v>1</v>
      </c>
      <c r="H37" s="1" t="s">
        <v>219</v>
      </c>
      <c r="I37" s="8" t="s">
        <v>259</v>
      </c>
    </row>
    <row r="38" spans="1:9" ht="16.5" thickTop="1" thickBot="1">
      <c r="A38" s="13" t="s">
        <v>196</v>
      </c>
      <c r="B38" s="5" t="s">
        <v>43</v>
      </c>
      <c r="C38" s="5" t="s">
        <v>29</v>
      </c>
      <c r="D38" s="5" t="s">
        <v>10</v>
      </c>
      <c r="E38" s="5">
        <v>2</v>
      </c>
      <c r="F38" s="5" t="s">
        <v>142</v>
      </c>
      <c r="G38" s="5">
        <f>COUNTIF(學生資料!I:I,F38)</f>
        <v>3</v>
      </c>
      <c r="H38" s="5" t="s">
        <v>220</v>
      </c>
      <c r="I38" s="14" t="s">
        <v>248</v>
      </c>
    </row>
    <row r="39" spans="1:9" ht="16.5" thickTop="1" thickBot="1">
      <c r="A39" s="7" t="s">
        <v>197</v>
      </c>
      <c r="B39" s="1" t="s">
        <v>26</v>
      </c>
      <c r="C39" s="1" t="s">
        <v>19</v>
      </c>
      <c r="D39" s="1" t="s">
        <v>10</v>
      </c>
      <c r="E39" s="1">
        <v>2</v>
      </c>
      <c r="F39" s="1" t="s">
        <v>151</v>
      </c>
      <c r="G39" s="1">
        <f>COUNTIF(學生資料!I:I,F39)</f>
        <v>2</v>
      </c>
      <c r="H39" s="1" t="s">
        <v>218</v>
      </c>
      <c r="I39" s="8" t="s">
        <v>242</v>
      </c>
    </row>
    <row r="40" spans="1:9" ht="16" thickTop="1">
      <c r="A40" s="6" t="s">
        <v>199</v>
      </c>
      <c r="B40" s="4" t="s">
        <v>61</v>
      </c>
      <c r="C40" s="4" t="s">
        <v>21</v>
      </c>
      <c r="D40" s="4" t="s">
        <v>10</v>
      </c>
      <c r="E40" s="4">
        <v>2</v>
      </c>
      <c r="F40" s="4" t="s">
        <v>159</v>
      </c>
      <c r="G40" s="4">
        <f>COUNTIF(學生資料!I:I,F40)</f>
        <v>1</v>
      </c>
      <c r="H40" s="4" t="s">
        <v>207</v>
      </c>
      <c r="I40" s="12" t="s">
        <v>237</v>
      </c>
    </row>
    <row r="41" spans="1:9">
      <c r="A41" s="7" t="s">
        <v>198</v>
      </c>
      <c r="B41" s="1" t="s">
        <v>61</v>
      </c>
      <c r="C41" s="1" t="s">
        <v>22</v>
      </c>
      <c r="D41" s="1" t="s">
        <v>10</v>
      </c>
      <c r="E41" s="1">
        <v>2</v>
      </c>
      <c r="F41" s="1" t="s">
        <v>146</v>
      </c>
      <c r="G41" s="1">
        <f>COUNTIF(學生資料!I:I,F41)</f>
        <v>2</v>
      </c>
      <c r="H41" s="1" t="s">
        <v>207</v>
      </c>
      <c r="I41" s="8" t="s">
        <v>237</v>
      </c>
    </row>
    <row r="42" spans="1:9">
      <c r="A42" s="7" t="s">
        <v>198</v>
      </c>
      <c r="B42" s="1" t="s">
        <v>63</v>
      </c>
      <c r="C42" s="1" t="s">
        <v>21</v>
      </c>
      <c r="D42" s="1" t="s">
        <v>10</v>
      </c>
      <c r="E42" s="1">
        <v>1</v>
      </c>
      <c r="F42" s="1" t="s">
        <v>156</v>
      </c>
      <c r="G42" s="1">
        <f>COUNTIF(學生資料!I:I,F42)</f>
        <v>1</v>
      </c>
      <c r="H42" s="1" t="s">
        <v>222</v>
      </c>
      <c r="I42" s="8" t="s">
        <v>242</v>
      </c>
    </row>
    <row r="43" spans="1:9">
      <c r="A43" s="7" t="s">
        <v>198</v>
      </c>
      <c r="B43" s="1" t="s">
        <v>63</v>
      </c>
      <c r="C43" s="1" t="s">
        <v>22</v>
      </c>
      <c r="D43" s="1" t="s">
        <v>10</v>
      </c>
      <c r="E43" s="1">
        <v>1</v>
      </c>
      <c r="F43" s="1" t="s">
        <v>148</v>
      </c>
      <c r="G43" s="1">
        <f>COUNTIF(學生資料!I:I,F43)</f>
        <v>2</v>
      </c>
      <c r="H43" s="1" t="s">
        <v>222</v>
      </c>
      <c r="I43" s="8" t="s">
        <v>242</v>
      </c>
    </row>
    <row r="44" spans="1:9">
      <c r="A44" s="7" t="s">
        <v>198</v>
      </c>
      <c r="B44" s="1" t="s">
        <v>28</v>
      </c>
      <c r="C44" s="1" t="s">
        <v>19</v>
      </c>
      <c r="D44" s="1" t="s">
        <v>10</v>
      </c>
      <c r="E44" s="1">
        <v>3</v>
      </c>
      <c r="F44" s="1" t="s">
        <v>152</v>
      </c>
      <c r="G44" s="1">
        <f>COUNTIF(學生資料!I:I,F44)</f>
        <v>1</v>
      </c>
      <c r="H44" s="1" t="s">
        <v>221</v>
      </c>
      <c r="I44" s="8" t="s">
        <v>249</v>
      </c>
    </row>
    <row r="45" spans="1:9">
      <c r="A45" s="7" t="s">
        <v>198</v>
      </c>
      <c r="B45" s="1" t="s">
        <v>28</v>
      </c>
      <c r="C45" s="1" t="s">
        <v>29</v>
      </c>
      <c r="D45" s="1" t="s">
        <v>10</v>
      </c>
      <c r="E45" s="1">
        <v>3</v>
      </c>
      <c r="F45" s="1" t="s">
        <v>153</v>
      </c>
      <c r="G45" s="1">
        <f>COUNTIF(學生資料!I:I,F45)</f>
        <v>1</v>
      </c>
      <c r="H45" s="1" t="s">
        <v>221</v>
      </c>
      <c r="I45" s="8" t="s">
        <v>250</v>
      </c>
    </row>
    <row r="46" spans="1:9">
      <c r="A46" s="7" t="s">
        <v>198</v>
      </c>
      <c r="B46" s="1" t="s">
        <v>62</v>
      </c>
      <c r="C46" s="1" t="s">
        <v>22</v>
      </c>
      <c r="D46" s="1" t="s">
        <v>10</v>
      </c>
      <c r="E46" s="1">
        <v>1</v>
      </c>
      <c r="F46" s="1" t="s">
        <v>147</v>
      </c>
      <c r="G46" s="1">
        <f>COUNTIF(學生資料!I:I,F46)</f>
        <v>1</v>
      </c>
      <c r="H46" s="1" t="s">
        <v>221</v>
      </c>
      <c r="I46" s="8" t="s">
        <v>251</v>
      </c>
    </row>
    <row r="47" spans="1:9">
      <c r="A47" s="7" t="s">
        <v>198</v>
      </c>
      <c r="B47" s="1" t="s">
        <v>64</v>
      </c>
      <c r="C47" s="1" t="s">
        <v>22</v>
      </c>
      <c r="D47" s="1" t="s">
        <v>10</v>
      </c>
      <c r="E47" s="1">
        <v>1</v>
      </c>
      <c r="F47" s="1" t="s">
        <v>149</v>
      </c>
      <c r="G47" s="1">
        <f>COUNTIF(學生資料!I:I,F47)</f>
        <v>1</v>
      </c>
      <c r="H47" s="1" t="s">
        <v>221</v>
      </c>
      <c r="I47" s="8" t="s">
        <v>252</v>
      </c>
    </row>
    <row r="48" spans="1:9">
      <c r="A48" s="7" t="s">
        <v>198</v>
      </c>
      <c r="B48" s="1" t="s">
        <v>60</v>
      </c>
      <c r="C48" s="1" t="s">
        <v>21</v>
      </c>
      <c r="D48" s="1" t="s">
        <v>10</v>
      </c>
      <c r="E48" s="1">
        <v>2</v>
      </c>
      <c r="F48" s="1" t="s">
        <v>143</v>
      </c>
      <c r="G48" s="1">
        <f>COUNTIF(學生資料!I:I,F48)</f>
        <v>1</v>
      </c>
      <c r="H48" s="1" t="s">
        <v>222</v>
      </c>
      <c r="I48" s="8" t="s">
        <v>242</v>
      </c>
    </row>
    <row r="49" spans="1:9" ht="16" thickBot="1">
      <c r="A49" s="10" t="s">
        <v>198</v>
      </c>
      <c r="B49" s="3" t="s">
        <v>60</v>
      </c>
      <c r="C49" s="3" t="s">
        <v>22</v>
      </c>
      <c r="D49" s="3" t="s">
        <v>10</v>
      </c>
      <c r="E49" s="3">
        <v>2</v>
      </c>
      <c r="F49" s="3" t="s">
        <v>144</v>
      </c>
      <c r="G49" s="3">
        <f>COUNTIF(學生資料!I:I,F49)</f>
        <v>1</v>
      </c>
      <c r="H49" s="3" t="s">
        <v>222</v>
      </c>
      <c r="I49" s="11" t="s">
        <v>242</v>
      </c>
    </row>
    <row r="50" spans="1:9" ht="16.5" thickTop="1" thickBot="1">
      <c r="A50" s="7" t="s">
        <v>200</v>
      </c>
      <c r="B50" s="1" t="s">
        <v>67</v>
      </c>
      <c r="C50" s="1" t="s">
        <v>21</v>
      </c>
      <c r="D50" s="1" t="s">
        <v>10</v>
      </c>
      <c r="E50" s="1">
        <v>3</v>
      </c>
      <c r="F50" s="1" t="s">
        <v>160</v>
      </c>
      <c r="G50" s="1">
        <f>COUNTIF(學生資料!I:I,F50)</f>
        <v>1</v>
      </c>
      <c r="H50" s="1" t="s">
        <v>223</v>
      </c>
      <c r="I50" s="8" t="s">
        <v>253</v>
      </c>
    </row>
    <row r="51" spans="1:9" ht="16" thickTop="1">
      <c r="A51" s="6" t="s">
        <v>201</v>
      </c>
      <c r="B51" s="4" t="s">
        <v>32</v>
      </c>
      <c r="C51" s="4" t="s">
        <v>19</v>
      </c>
      <c r="D51" s="4" t="s">
        <v>10</v>
      </c>
      <c r="E51" s="4">
        <v>1</v>
      </c>
      <c r="F51" s="4" t="s">
        <v>168</v>
      </c>
      <c r="G51" s="4">
        <f>COUNTIF(學生資料!I:I,F51)</f>
        <v>1</v>
      </c>
      <c r="H51" s="4" t="s">
        <v>217</v>
      </c>
      <c r="I51" s="12" t="s">
        <v>256</v>
      </c>
    </row>
    <row r="52" spans="1:9" ht="16" thickBot="1">
      <c r="A52" s="10" t="s">
        <v>201</v>
      </c>
      <c r="B52" s="3" t="s">
        <v>32</v>
      </c>
      <c r="C52" s="3" t="s">
        <v>29</v>
      </c>
      <c r="D52" s="3" t="s">
        <v>10</v>
      </c>
      <c r="E52" s="3">
        <v>1</v>
      </c>
      <c r="F52" s="3" t="s">
        <v>169</v>
      </c>
      <c r="G52" s="3">
        <f>COUNTIF(學生資料!I:I,F52)</f>
        <v>1</v>
      </c>
      <c r="H52" s="3" t="s">
        <v>217</v>
      </c>
      <c r="I52" s="11" t="s">
        <v>256</v>
      </c>
    </row>
    <row r="53" spans="1:9" ht="16" thickTop="1">
      <c r="A53" s="7" t="s">
        <v>203</v>
      </c>
      <c r="B53" s="1" t="s">
        <v>51</v>
      </c>
      <c r="C53" s="1" t="s">
        <v>22</v>
      </c>
      <c r="D53" s="1" t="s">
        <v>39</v>
      </c>
      <c r="E53" s="1">
        <v>2</v>
      </c>
      <c r="F53" s="1" t="s">
        <v>134</v>
      </c>
      <c r="G53" s="1">
        <f>COUNTIF(學生資料!I:I,F53)</f>
        <v>1</v>
      </c>
      <c r="H53" s="1" t="s">
        <v>231</v>
      </c>
      <c r="I53" s="8" t="s">
        <v>255</v>
      </c>
    </row>
    <row r="54" spans="1:9">
      <c r="A54" s="7" t="s">
        <v>202</v>
      </c>
      <c r="B54" s="1" t="s">
        <v>52</v>
      </c>
      <c r="C54" s="1" t="s">
        <v>9</v>
      </c>
      <c r="D54" s="1" t="s">
        <v>10</v>
      </c>
      <c r="E54" s="1">
        <v>3</v>
      </c>
      <c r="F54" s="1" t="s">
        <v>136</v>
      </c>
      <c r="G54" s="1">
        <f>COUNTIF(學生資料!I:I,F54)</f>
        <v>1</v>
      </c>
      <c r="H54" s="1" t="s">
        <v>231</v>
      </c>
      <c r="I54" s="8" t="s">
        <v>255</v>
      </c>
    </row>
    <row r="55" spans="1:9">
      <c r="A55" s="7" t="s">
        <v>202</v>
      </c>
      <c r="B55" s="1" t="s">
        <v>228</v>
      </c>
      <c r="C55" s="1" t="s">
        <v>19</v>
      </c>
      <c r="D55" s="1" t="s">
        <v>10</v>
      </c>
      <c r="E55" s="1">
        <v>3</v>
      </c>
      <c r="F55" s="1" t="s">
        <v>137</v>
      </c>
      <c r="G55" s="1">
        <f>COUNTIF(學生資料!I:I,F55)</f>
        <v>1</v>
      </c>
      <c r="H55" s="1" t="s">
        <v>232</v>
      </c>
      <c r="I55" s="8" t="s">
        <v>255</v>
      </c>
    </row>
    <row r="56" spans="1:9">
      <c r="A56" s="7" t="s">
        <v>202</v>
      </c>
      <c r="B56" s="1" t="s">
        <v>229</v>
      </c>
      <c r="C56" s="1" t="s">
        <v>19</v>
      </c>
      <c r="D56" s="1" t="s">
        <v>10</v>
      </c>
      <c r="E56" s="1">
        <v>2</v>
      </c>
      <c r="F56" s="1" t="s">
        <v>173</v>
      </c>
      <c r="G56" s="1">
        <f>COUNTIF(學生資料!I:I,F56)</f>
        <v>1</v>
      </c>
      <c r="H56" s="1" t="s">
        <v>230</v>
      </c>
      <c r="I56" s="8" t="s">
        <v>254</v>
      </c>
    </row>
    <row r="57" spans="1:9">
      <c r="A57" s="7" t="s">
        <v>202</v>
      </c>
      <c r="B57" s="1" t="s">
        <v>226</v>
      </c>
      <c r="C57" s="1" t="s">
        <v>29</v>
      </c>
      <c r="D57" s="1" t="s">
        <v>10</v>
      </c>
      <c r="E57" s="1">
        <v>3</v>
      </c>
      <c r="F57" s="1" t="s">
        <v>135</v>
      </c>
      <c r="G57" s="1">
        <f>COUNTIF(學生資料!I:I,F57)</f>
        <v>2</v>
      </c>
      <c r="H57" s="1" t="s">
        <v>230</v>
      </c>
      <c r="I57" s="8" t="s">
        <v>254</v>
      </c>
    </row>
    <row r="58" spans="1:9">
      <c r="A58" s="7" t="s">
        <v>202</v>
      </c>
      <c r="B58" s="1" t="s">
        <v>38</v>
      </c>
      <c r="C58" s="1" t="s">
        <v>29</v>
      </c>
      <c r="D58" s="1" t="s">
        <v>10</v>
      </c>
      <c r="E58" s="1">
        <v>3</v>
      </c>
      <c r="F58" s="1" t="s">
        <v>135</v>
      </c>
      <c r="G58" s="1">
        <f>COUNTIF(學生資料!I:I,F58)</f>
        <v>2</v>
      </c>
      <c r="H58" s="1" t="s">
        <v>232</v>
      </c>
      <c r="I58" s="8" t="s">
        <v>254</v>
      </c>
    </row>
    <row r="59" spans="1:9">
      <c r="A59" s="7" t="s">
        <v>202</v>
      </c>
      <c r="B59" s="1" t="s">
        <v>226</v>
      </c>
      <c r="C59" s="1" t="s">
        <v>29</v>
      </c>
      <c r="D59" s="1" t="s">
        <v>10</v>
      </c>
      <c r="E59" s="1">
        <v>2</v>
      </c>
      <c r="F59" s="1" t="s">
        <v>166</v>
      </c>
      <c r="G59" s="1">
        <f>COUNTIF(學生資料!I:I,F59)</f>
        <v>1</v>
      </c>
      <c r="H59" s="1" t="s">
        <v>230</v>
      </c>
      <c r="I59" s="8" t="s">
        <v>254</v>
      </c>
    </row>
    <row r="60" spans="1:9">
      <c r="A60" s="7" t="s">
        <v>202</v>
      </c>
      <c r="B60" s="1" t="s">
        <v>27</v>
      </c>
      <c r="C60" s="1" t="s">
        <v>19</v>
      </c>
      <c r="D60" s="1" t="s">
        <v>10</v>
      </c>
      <c r="E60" s="1">
        <v>3</v>
      </c>
      <c r="F60" s="1" t="s">
        <v>138</v>
      </c>
      <c r="G60" s="1">
        <f>COUNTIF(學生資料!I:I,F60)</f>
        <v>1</v>
      </c>
      <c r="H60" s="1" t="s">
        <v>233</v>
      </c>
      <c r="I60" s="8" t="s">
        <v>254</v>
      </c>
    </row>
    <row r="61" spans="1:9">
      <c r="A61" s="7" t="s">
        <v>202</v>
      </c>
      <c r="B61" s="1" t="s">
        <v>224</v>
      </c>
      <c r="C61" s="1" t="s">
        <v>9</v>
      </c>
      <c r="D61" s="1" t="s">
        <v>10</v>
      </c>
      <c r="E61" s="1">
        <v>3</v>
      </c>
      <c r="F61" s="1" t="s">
        <v>172</v>
      </c>
      <c r="G61" s="1">
        <f>COUNTIF(學生資料!I:I,F61)</f>
        <v>2</v>
      </c>
      <c r="H61" s="1" t="s">
        <v>230</v>
      </c>
      <c r="I61" s="8" t="s">
        <v>254</v>
      </c>
    </row>
    <row r="62" spans="1:9">
      <c r="A62" s="7" t="s">
        <v>202</v>
      </c>
      <c r="B62" s="1" t="s">
        <v>225</v>
      </c>
      <c r="C62" s="1" t="s">
        <v>29</v>
      </c>
      <c r="D62" s="1" t="s">
        <v>10</v>
      </c>
      <c r="E62" s="1">
        <v>3</v>
      </c>
      <c r="F62" s="1" t="s">
        <v>174</v>
      </c>
      <c r="G62" s="1">
        <f>COUNTIF(學生資料!I:I,F62)</f>
        <v>1</v>
      </c>
      <c r="H62" s="1" t="s">
        <v>230</v>
      </c>
      <c r="I62" s="8" t="s">
        <v>254</v>
      </c>
    </row>
    <row r="63" spans="1:9" ht="16" thickBot="1">
      <c r="A63" s="10" t="s">
        <v>202</v>
      </c>
      <c r="B63" s="3" t="s">
        <v>53</v>
      </c>
      <c r="C63" s="3" t="s">
        <v>9</v>
      </c>
      <c r="D63" s="3" t="s">
        <v>10</v>
      </c>
      <c r="E63" s="3">
        <v>3</v>
      </c>
      <c r="F63" s="3" t="s">
        <v>172</v>
      </c>
      <c r="G63" s="3">
        <f>COUNTIF(學生資料!I:I,F63)</f>
        <v>2</v>
      </c>
      <c r="H63" s="3" t="s">
        <v>233</v>
      </c>
      <c r="I63" s="11" t="s">
        <v>255</v>
      </c>
    </row>
    <row r="64" spans="1:9" ht="16" thickTop="1"/>
  </sheetData>
  <autoFilter ref="A1:I63" xr:uid="{00000000-0009-0000-0000-000000000000}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tabSelected="1" workbookViewId="0">
      <pane ySplit="1" topLeftCell="A67" activePane="bottomLeft" state="frozen"/>
      <selection pane="bottomLeft" activeCell="F102" sqref="F102"/>
    </sheetView>
  </sheetViews>
  <sheetFormatPr defaultColWidth="9" defaultRowHeight="17"/>
  <cols>
    <col min="1" max="1" width="9.7265625" style="1" bestFit="1" customWidth="1"/>
    <col min="2" max="2" width="8.453125" style="1" bestFit="1" customWidth="1"/>
    <col min="3" max="3" width="7.7265625" style="1" hidden="1" customWidth="1"/>
    <col min="4" max="4" width="7.7265625" style="1" customWidth="1"/>
    <col min="5" max="5" width="18.6328125" style="1" bestFit="1" customWidth="1"/>
    <col min="6" max="8" width="5.7265625" style="1" bestFit="1" customWidth="1"/>
    <col min="9" max="9" width="26.453125" style="1" bestFit="1" customWidth="1"/>
    <col min="10" max="10" width="26.453125" hidden="1" customWidth="1"/>
    <col min="11" max="11" width="11.7265625" style="1" customWidth="1"/>
    <col min="12" max="12" width="47.08984375" style="1" bestFit="1" customWidth="1"/>
    <col min="13" max="16384" width="9" style="1"/>
  </cols>
  <sheetData>
    <row r="1" spans="1:12" ht="16">
      <c r="A1" s="1" t="s">
        <v>92</v>
      </c>
      <c r="B1" s="1" t="s">
        <v>0</v>
      </c>
      <c r="C1" s="1" t="s">
        <v>1</v>
      </c>
      <c r="D1" s="1" t="s">
        <v>93</v>
      </c>
      <c r="E1" s="1" t="s">
        <v>4</v>
      </c>
      <c r="F1" s="1" t="s">
        <v>2</v>
      </c>
      <c r="G1" s="1" t="s">
        <v>3</v>
      </c>
      <c r="H1" s="1" t="s">
        <v>5</v>
      </c>
      <c r="I1" s="1" t="s">
        <v>114</v>
      </c>
      <c r="J1" s="1" t="str">
        <f>E1&amp;F1&amp;G1&amp;H1</f>
        <v>科目名稱學期屬性學分</v>
      </c>
      <c r="K1" s="2" t="s">
        <v>175</v>
      </c>
      <c r="L1" s="2" t="s">
        <v>176</v>
      </c>
    </row>
    <row r="2" spans="1:12" ht="15.5">
      <c r="A2" s="1" t="s">
        <v>6</v>
      </c>
      <c r="B2" s="1" t="s">
        <v>7</v>
      </c>
      <c r="C2" s="1" t="s">
        <v>8</v>
      </c>
      <c r="D2" s="1" t="s">
        <v>94</v>
      </c>
      <c r="E2" s="1" t="s">
        <v>11</v>
      </c>
      <c r="F2" s="1" t="s">
        <v>9</v>
      </c>
      <c r="G2" s="1" t="s">
        <v>10</v>
      </c>
      <c r="H2" s="1">
        <v>2</v>
      </c>
      <c r="I2" s="1" t="s">
        <v>115</v>
      </c>
      <c r="J2" s="1" t="str">
        <f t="shared" ref="J2:J65" si="0">E2&amp;F2&amp;G2&amp;H2</f>
        <v>英語文二上必2</v>
      </c>
      <c r="K2" s="1" t="str">
        <f>VLOOKUP(I2,開課資料!F:I,3,FALSE)</f>
        <v>廖佩君</v>
      </c>
      <c r="L2" s="1" t="str">
        <f>VLOOKUP(I2,開課資料!F:I,4,FALSE)</f>
        <v>6/16(一)至餐二甲教室領取作業</v>
      </c>
    </row>
    <row r="3" spans="1:12" ht="15.5">
      <c r="A3" s="1" t="s">
        <v>6</v>
      </c>
      <c r="B3" s="1" t="s">
        <v>7</v>
      </c>
      <c r="C3" s="1" t="s">
        <v>8</v>
      </c>
      <c r="D3" s="1" t="s">
        <v>94</v>
      </c>
      <c r="E3" s="1" t="s">
        <v>11</v>
      </c>
      <c r="F3" s="1" t="s">
        <v>18</v>
      </c>
      <c r="G3" s="1" t="s">
        <v>10</v>
      </c>
      <c r="H3" s="1">
        <v>2</v>
      </c>
      <c r="I3" s="1" t="s">
        <v>116</v>
      </c>
      <c r="J3" s="1" t="str">
        <f t="shared" si="0"/>
        <v>英語文二下必2</v>
      </c>
      <c r="K3" s="1" t="str">
        <f>VLOOKUP(I3,開課資料!F:I,3,FALSE)</f>
        <v>馮秀儀</v>
      </c>
      <c r="L3" s="1" t="str">
        <f>VLOOKUP(I3,開課資料!F:I,4,FALSE)</f>
        <v>6/13(五)中午至圖書館領取作業</v>
      </c>
    </row>
    <row r="4" spans="1:12" ht="15.5">
      <c r="A4" s="1" t="s">
        <v>6</v>
      </c>
      <c r="B4" s="1" t="s">
        <v>7</v>
      </c>
      <c r="C4" s="1" t="s">
        <v>8</v>
      </c>
      <c r="D4" s="1" t="s">
        <v>94</v>
      </c>
      <c r="E4" s="1" t="s">
        <v>11</v>
      </c>
      <c r="F4" s="1" t="s">
        <v>21</v>
      </c>
      <c r="G4" s="1" t="s">
        <v>10</v>
      </c>
      <c r="H4" s="1">
        <v>2</v>
      </c>
      <c r="I4" s="1" t="s">
        <v>117</v>
      </c>
      <c r="J4" s="1" t="str">
        <f t="shared" si="0"/>
        <v>英語文三上必2</v>
      </c>
      <c r="K4" s="1" t="str">
        <f>VLOOKUP(I4,開課資料!F:I,3,FALSE)</f>
        <v>馮秀儀</v>
      </c>
      <c r="L4" s="1" t="str">
        <f>VLOOKUP(I4,開課資料!F:I,4,FALSE)</f>
        <v>6/13(五)中午至圖書館領取作業</v>
      </c>
    </row>
    <row r="5" spans="1:12" ht="15.5">
      <c r="A5" s="1" t="s">
        <v>6</v>
      </c>
      <c r="B5" s="1" t="s">
        <v>7</v>
      </c>
      <c r="C5" s="1" t="s">
        <v>8</v>
      </c>
      <c r="D5" s="1" t="s">
        <v>94</v>
      </c>
      <c r="E5" s="1" t="s">
        <v>11</v>
      </c>
      <c r="F5" s="1" t="s">
        <v>22</v>
      </c>
      <c r="G5" s="1" t="s">
        <v>10</v>
      </c>
      <c r="H5" s="1">
        <v>2</v>
      </c>
      <c r="I5" s="1" t="s">
        <v>118</v>
      </c>
      <c r="J5" s="1" t="str">
        <f t="shared" si="0"/>
        <v>英語文三下必2</v>
      </c>
      <c r="K5" s="1" t="str">
        <f>VLOOKUP(I5,開課資料!F:I,3,FALSE)</f>
        <v>馮秀儀</v>
      </c>
      <c r="L5" s="1" t="str">
        <f>VLOOKUP(I5,開課資料!F:I,4,FALSE)</f>
        <v>6/13(五)中午至圖書館領取作業</v>
      </c>
    </row>
    <row r="6" spans="1:12" ht="15.5">
      <c r="A6" s="1" t="s">
        <v>6</v>
      </c>
      <c r="B6" s="1" t="s">
        <v>24</v>
      </c>
      <c r="C6" s="1" t="s">
        <v>25</v>
      </c>
      <c r="D6" s="1" t="s">
        <v>95</v>
      </c>
      <c r="E6" s="1" t="s">
        <v>11</v>
      </c>
      <c r="F6" s="1" t="s">
        <v>19</v>
      </c>
      <c r="G6" s="1" t="s">
        <v>10</v>
      </c>
      <c r="H6" s="1">
        <v>2</v>
      </c>
      <c r="I6" s="1" t="s">
        <v>119</v>
      </c>
      <c r="J6" s="1" t="str">
        <f t="shared" si="0"/>
        <v>英語文一上必2</v>
      </c>
      <c r="K6" s="1" t="str">
        <f>VLOOKUP(I6,開課資料!F:I,3,FALSE)</f>
        <v>廖佩君</v>
      </c>
      <c r="L6" s="1" t="str">
        <f>VLOOKUP(I6,開課資料!F:I,4,FALSE)</f>
        <v>6/16(一)至餐二甲教室領取作業</v>
      </c>
    </row>
    <row r="7" spans="1:12" ht="15.5">
      <c r="A7" s="1" t="s">
        <v>6</v>
      </c>
      <c r="B7" s="1" t="s">
        <v>24</v>
      </c>
      <c r="C7" s="1" t="s">
        <v>25</v>
      </c>
      <c r="D7" s="1" t="s">
        <v>95</v>
      </c>
      <c r="E7" s="1" t="s">
        <v>11</v>
      </c>
      <c r="F7" s="1" t="s">
        <v>9</v>
      </c>
      <c r="G7" s="1" t="s">
        <v>10</v>
      </c>
      <c r="H7" s="1">
        <v>2</v>
      </c>
      <c r="I7" s="1" t="s">
        <v>115</v>
      </c>
      <c r="J7" s="1" t="str">
        <f t="shared" si="0"/>
        <v>英語文二上必2</v>
      </c>
      <c r="K7" s="1" t="str">
        <f>VLOOKUP(I7,開課資料!F:I,3,FALSE)</f>
        <v>廖佩君</v>
      </c>
      <c r="L7" s="1" t="str">
        <f>VLOOKUP(I7,開課資料!F:I,4,FALSE)</f>
        <v>6/16(一)至餐二甲教室領取作業</v>
      </c>
    </row>
    <row r="8" spans="1:12" ht="15.5">
      <c r="A8" s="1" t="s">
        <v>6</v>
      </c>
      <c r="B8" s="1" t="s">
        <v>24</v>
      </c>
      <c r="C8" s="1" t="s">
        <v>25</v>
      </c>
      <c r="D8" s="1" t="s">
        <v>95</v>
      </c>
      <c r="E8" s="1" t="s">
        <v>11</v>
      </c>
      <c r="F8" s="1" t="s">
        <v>21</v>
      </c>
      <c r="G8" s="1" t="s">
        <v>10</v>
      </c>
      <c r="H8" s="1">
        <v>2</v>
      </c>
      <c r="I8" s="1" t="s">
        <v>117</v>
      </c>
      <c r="J8" s="1" t="str">
        <f t="shared" si="0"/>
        <v>英語文三上必2</v>
      </c>
      <c r="K8" s="1" t="str">
        <f>VLOOKUP(I8,開課資料!F:I,3,FALSE)</f>
        <v>馮秀儀</v>
      </c>
      <c r="L8" s="1" t="str">
        <f>VLOOKUP(I8,開課資料!F:I,4,FALSE)</f>
        <v>6/13(五)中午至圖書館領取作業</v>
      </c>
    </row>
    <row r="9" spans="1:12" ht="15.5">
      <c r="A9" s="1" t="s">
        <v>6</v>
      </c>
      <c r="B9" s="1" t="s">
        <v>24</v>
      </c>
      <c r="C9" s="1" t="s">
        <v>25</v>
      </c>
      <c r="D9" s="1" t="s">
        <v>95</v>
      </c>
      <c r="E9" s="1" t="s">
        <v>11</v>
      </c>
      <c r="F9" s="1" t="s">
        <v>22</v>
      </c>
      <c r="G9" s="1" t="s">
        <v>10</v>
      </c>
      <c r="H9" s="1">
        <v>2</v>
      </c>
      <c r="I9" s="1" t="s">
        <v>118</v>
      </c>
      <c r="J9" s="1" t="str">
        <f t="shared" si="0"/>
        <v>英語文三下必2</v>
      </c>
      <c r="K9" s="1" t="str">
        <f>VLOOKUP(I9,開課資料!F:I,3,FALSE)</f>
        <v>馮秀儀</v>
      </c>
      <c r="L9" s="1" t="str">
        <f>VLOOKUP(I9,開課資料!F:I,4,FALSE)</f>
        <v>6/13(五)中午至圖書館領取作業</v>
      </c>
    </row>
    <row r="10" spans="1:12" ht="15.5">
      <c r="A10" s="1" t="s">
        <v>6</v>
      </c>
      <c r="B10" s="1" t="s">
        <v>24</v>
      </c>
      <c r="C10" s="1" t="s">
        <v>25</v>
      </c>
      <c r="D10" s="1" t="s">
        <v>95</v>
      </c>
      <c r="E10" s="1" t="s">
        <v>30</v>
      </c>
      <c r="F10" s="1" t="s">
        <v>29</v>
      </c>
      <c r="G10" s="1" t="s">
        <v>10</v>
      </c>
      <c r="H10" s="1">
        <v>1</v>
      </c>
      <c r="I10" s="1" t="s">
        <v>120</v>
      </c>
      <c r="J10" s="1" t="str">
        <f t="shared" si="0"/>
        <v>健康與護理一下必1</v>
      </c>
      <c r="K10" s="1" t="str">
        <f>VLOOKUP(I10,開課資料!F:I,3,FALSE)</f>
        <v>高麗娜</v>
      </c>
      <c r="L10" s="1" t="str">
        <f>VLOOKUP(I10,開課資料!F:I,4,FALSE)</f>
        <v>6/12(四)至學務處領取作業</v>
      </c>
    </row>
    <row r="11" spans="1:12" ht="15.5">
      <c r="A11" s="1" t="s">
        <v>6</v>
      </c>
      <c r="B11" s="1" t="s">
        <v>24</v>
      </c>
      <c r="C11" s="1" t="s">
        <v>25</v>
      </c>
      <c r="D11" s="1" t="s">
        <v>95</v>
      </c>
      <c r="E11" s="1" t="s">
        <v>23</v>
      </c>
      <c r="F11" s="1" t="s">
        <v>19</v>
      </c>
      <c r="G11" s="1" t="s">
        <v>10</v>
      </c>
      <c r="H11" s="1">
        <v>2</v>
      </c>
      <c r="I11" s="1" t="s">
        <v>121</v>
      </c>
      <c r="J11" s="1" t="str">
        <f t="shared" si="0"/>
        <v>歷史一上必2</v>
      </c>
      <c r="K11" s="1" t="str">
        <f>VLOOKUP(I11,開課資料!F:I,3,FALSE)</f>
        <v>游欣璇</v>
      </c>
      <c r="L11" s="1" t="str">
        <f>VLOOKUP(I11,開課資料!F:I,4,FALSE)</f>
        <v>6/16(一)至教務處領取作業</v>
      </c>
    </row>
    <row r="12" spans="1:12" ht="15.5">
      <c r="A12" s="1" t="s">
        <v>6</v>
      </c>
      <c r="B12" s="1" t="s">
        <v>24</v>
      </c>
      <c r="C12" s="1" t="s">
        <v>25</v>
      </c>
      <c r="D12" s="1" t="s">
        <v>95</v>
      </c>
      <c r="E12" s="1" t="s">
        <v>20</v>
      </c>
      <c r="F12" s="1" t="s">
        <v>9</v>
      </c>
      <c r="G12" s="1" t="s">
        <v>10</v>
      </c>
      <c r="H12" s="1">
        <v>2</v>
      </c>
      <c r="I12" s="1" t="s">
        <v>122</v>
      </c>
      <c r="J12" s="1" t="str">
        <f t="shared" si="0"/>
        <v>基本電學二上必2</v>
      </c>
      <c r="K12" s="1" t="str">
        <f>VLOOKUP(I12,開課資料!F:I,3,FALSE)</f>
        <v>陳宗暉</v>
      </c>
      <c r="L12" s="1" t="str">
        <f>VLOOKUP(I12,開課資料!F:I,4,FALSE)</f>
        <v>6/16(一)至汽車科辦領取作業</v>
      </c>
    </row>
    <row r="13" spans="1:12" ht="15.5">
      <c r="A13" s="1" t="s">
        <v>6</v>
      </c>
      <c r="B13" s="1" t="s">
        <v>24</v>
      </c>
      <c r="C13" s="1" t="s">
        <v>25</v>
      </c>
      <c r="D13" s="1" t="s">
        <v>95</v>
      </c>
      <c r="E13" s="1" t="s">
        <v>34</v>
      </c>
      <c r="F13" s="1" t="s">
        <v>18</v>
      </c>
      <c r="G13" s="1" t="s">
        <v>10</v>
      </c>
      <c r="H13" s="1">
        <v>2</v>
      </c>
      <c r="I13" s="1" t="s">
        <v>123</v>
      </c>
      <c r="J13" s="1" t="str">
        <f t="shared" si="0"/>
        <v>機件原理二下必2</v>
      </c>
      <c r="K13" s="1" t="str">
        <f>VLOOKUP(I13,開課資料!F:I,3,FALSE)</f>
        <v>丁建華</v>
      </c>
      <c r="L13" s="1" t="str">
        <f>VLOOKUP(I13,開課資料!F:I,4,FALSE)</f>
        <v>6/16(一)至汽一乙教室領取作業</v>
      </c>
    </row>
    <row r="14" spans="1:12" ht="15.5">
      <c r="A14" s="1" t="s">
        <v>6</v>
      </c>
      <c r="B14" s="1" t="s">
        <v>35</v>
      </c>
      <c r="C14" s="1" t="s">
        <v>36</v>
      </c>
      <c r="D14" s="1" t="s">
        <v>96</v>
      </c>
      <c r="E14" s="1" t="s">
        <v>37</v>
      </c>
      <c r="F14" s="1" t="s">
        <v>18</v>
      </c>
      <c r="G14" s="1" t="s">
        <v>10</v>
      </c>
      <c r="H14" s="1">
        <v>3</v>
      </c>
      <c r="I14" s="1" t="s">
        <v>124</v>
      </c>
      <c r="J14" s="1" t="str">
        <f t="shared" si="0"/>
        <v>國語文二下必3</v>
      </c>
      <c r="K14" s="1" t="str">
        <f>VLOOKUP(I14,開課資料!F:I,3,FALSE)</f>
        <v>陳姵妏</v>
      </c>
      <c r="L14" s="1" t="str">
        <f>VLOOKUP(I14,開課資料!F:I,4,FALSE)</f>
        <v>6/16(一)至餐一甲教室領取作業</v>
      </c>
    </row>
    <row r="15" spans="1:12" ht="15.5">
      <c r="A15" s="1" t="s">
        <v>6</v>
      </c>
      <c r="B15" s="1" t="s">
        <v>35</v>
      </c>
      <c r="C15" s="1" t="s">
        <v>36</v>
      </c>
      <c r="D15" s="1" t="s">
        <v>96</v>
      </c>
      <c r="E15" s="1" t="s">
        <v>37</v>
      </c>
      <c r="F15" s="1" t="s">
        <v>21</v>
      </c>
      <c r="G15" s="1" t="s">
        <v>10</v>
      </c>
      <c r="H15" s="1">
        <v>2</v>
      </c>
      <c r="I15" s="1" t="s">
        <v>125</v>
      </c>
      <c r="J15" s="1" t="str">
        <f t="shared" si="0"/>
        <v>國語文三上必2</v>
      </c>
      <c r="K15" s="1" t="str">
        <f>VLOOKUP(I15,開課資料!F:I,3,FALSE)</f>
        <v>林淑怡</v>
      </c>
      <c r="L15" s="1" t="str">
        <f>VLOOKUP(I15,開課資料!F:I,4,FALSE)</f>
        <v>6/16(一)至汽二乙教室領取作業</v>
      </c>
    </row>
    <row r="16" spans="1:12" ht="15.5">
      <c r="A16" s="1" t="s">
        <v>6</v>
      </c>
      <c r="B16" s="1" t="s">
        <v>35</v>
      </c>
      <c r="C16" s="1" t="s">
        <v>36</v>
      </c>
      <c r="D16" s="1" t="s">
        <v>96</v>
      </c>
      <c r="E16" s="1" t="s">
        <v>37</v>
      </c>
      <c r="F16" s="1" t="s">
        <v>22</v>
      </c>
      <c r="G16" s="1" t="s">
        <v>10</v>
      </c>
      <c r="H16" s="1">
        <v>2</v>
      </c>
      <c r="I16" s="1" t="s">
        <v>126</v>
      </c>
      <c r="J16" s="1" t="str">
        <f t="shared" si="0"/>
        <v>國語文三下必2</v>
      </c>
      <c r="K16" s="1" t="str">
        <f>VLOOKUP(I16,開課資料!F:I,3,FALSE)</f>
        <v>林淑怡</v>
      </c>
      <c r="L16" s="1" t="str">
        <f>VLOOKUP(I16,開課資料!F:I,4,FALSE)</f>
        <v>6/16(一)至汽二乙教室領取作業</v>
      </c>
    </row>
    <row r="17" spans="1:12" ht="15.5">
      <c r="A17" s="1" t="s">
        <v>6</v>
      </c>
      <c r="B17" s="1" t="s">
        <v>35</v>
      </c>
      <c r="C17" s="1" t="s">
        <v>36</v>
      </c>
      <c r="D17" s="1" t="s">
        <v>96</v>
      </c>
      <c r="E17" s="1" t="s">
        <v>40</v>
      </c>
      <c r="F17" s="1" t="s">
        <v>22</v>
      </c>
      <c r="G17" s="1" t="s">
        <v>39</v>
      </c>
      <c r="H17" s="1">
        <v>2</v>
      </c>
      <c r="I17" s="1" t="s">
        <v>127</v>
      </c>
      <c r="J17" s="1" t="str">
        <f t="shared" si="0"/>
        <v>語文寫作實務三下選2</v>
      </c>
      <c r="K17" s="1" t="str">
        <f>VLOOKUP(I17,開課資料!F:I,3,FALSE)</f>
        <v>馮秀儀</v>
      </c>
      <c r="L17" s="1" t="str">
        <f>VLOOKUP(I17,開課資料!F:I,4,FALSE)</f>
        <v>6/13(五)中午至圖書館領取作業</v>
      </c>
    </row>
    <row r="18" spans="1:12" ht="15.5">
      <c r="A18" s="1" t="s">
        <v>6</v>
      </c>
      <c r="B18" s="1" t="s">
        <v>35</v>
      </c>
      <c r="C18" s="1" t="s">
        <v>36</v>
      </c>
      <c r="D18" s="1" t="s">
        <v>96</v>
      </c>
      <c r="E18" s="1" t="s">
        <v>42</v>
      </c>
      <c r="F18" s="1" t="s">
        <v>21</v>
      </c>
      <c r="G18" s="1" t="s">
        <v>39</v>
      </c>
      <c r="H18" s="1">
        <v>3</v>
      </c>
      <c r="I18" s="1" t="s">
        <v>128</v>
      </c>
      <c r="J18" s="1" t="str">
        <f t="shared" si="0"/>
        <v>電子控制概論三上選3</v>
      </c>
      <c r="K18" s="1" t="str">
        <f>VLOOKUP(I18,開課資料!F:I,3,FALSE)</f>
        <v>陳宗暉</v>
      </c>
      <c r="L18" s="1" t="str">
        <f>VLOOKUP(I18,開課資料!F:I,4,FALSE)</f>
        <v>6/16(一)至汽車科辦領取作業</v>
      </c>
    </row>
    <row r="19" spans="1:12" ht="15.5">
      <c r="A19" s="1" t="s">
        <v>6</v>
      </c>
      <c r="B19" s="1" t="s">
        <v>44</v>
      </c>
      <c r="C19" s="1" t="s">
        <v>45</v>
      </c>
      <c r="D19" s="1" t="s">
        <v>97</v>
      </c>
      <c r="E19" s="1" t="s">
        <v>11</v>
      </c>
      <c r="F19" s="1" t="s">
        <v>22</v>
      </c>
      <c r="G19" s="1" t="s">
        <v>10</v>
      </c>
      <c r="H19" s="1">
        <v>2</v>
      </c>
      <c r="I19" s="1" t="s">
        <v>118</v>
      </c>
      <c r="J19" s="1" t="str">
        <f t="shared" si="0"/>
        <v>英語文三下必2</v>
      </c>
      <c r="K19" s="1" t="str">
        <f>VLOOKUP(I19,開課資料!F:I,3,FALSE)</f>
        <v>馮秀儀</v>
      </c>
      <c r="L19" s="1" t="str">
        <f>VLOOKUP(I19,開課資料!F:I,4,FALSE)</f>
        <v>6/13(五)中午至圖書館領取作業</v>
      </c>
    </row>
    <row r="20" spans="1:12" ht="15.5">
      <c r="A20" s="1" t="s">
        <v>6</v>
      </c>
      <c r="B20" s="1" t="s">
        <v>44</v>
      </c>
      <c r="C20" s="1" t="s">
        <v>45</v>
      </c>
      <c r="D20" s="1" t="s">
        <v>97</v>
      </c>
      <c r="E20" s="1" t="s">
        <v>46</v>
      </c>
      <c r="F20" s="1" t="s">
        <v>9</v>
      </c>
      <c r="G20" s="1" t="s">
        <v>10</v>
      </c>
      <c r="H20" s="1">
        <v>2</v>
      </c>
      <c r="I20" s="1" t="s">
        <v>129</v>
      </c>
      <c r="J20" s="1" t="str">
        <f t="shared" si="0"/>
        <v>公民與社會二上必2</v>
      </c>
      <c r="K20" s="1" t="str">
        <f>VLOOKUP(I20,開課資料!F:I,3,FALSE)</f>
        <v>林建光</v>
      </c>
      <c r="L20" s="1" t="str">
        <f>VLOOKUP(I20,開課資料!F:I,4,FALSE)</f>
        <v>6/17(二)至教務處領取作業</v>
      </c>
    </row>
    <row r="21" spans="1:12" ht="15.5">
      <c r="A21" s="1" t="s">
        <v>6</v>
      </c>
      <c r="B21" s="1" t="s">
        <v>44</v>
      </c>
      <c r="C21" s="1" t="s">
        <v>45</v>
      </c>
      <c r="D21" s="1" t="s">
        <v>97</v>
      </c>
      <c r="E21" s="1" t="s">
        <v>31</v>
      </c>
      <c r="F21" s="1" t="s">
        <v>9</v>
      </c>
      <c r="G21" s="1" t="s">
        <v>10</v>
      </c>
      <c r="H21" s="1">
        <v>1</v>
      </c>
      <c r="I21" s="1" t="s">
        <v>130</v>
      </c>
      <c r="J21" s="1" t="str">
        <f t="shared" si="0"/>
        <v>閩南語文二上必1</v>
      </c>
      <c r="K21" s="1" t="str">
        <f>VLOOKUP(I21,開課資料!F:I,3,FALSE)</f>
        <v>許修銘</v>
      </c>
      <c r="L21" s="1" t="str">
        <f>VLOOKUP(I21,開課資料!F:I,4,FALSE)</f>
        <v>6/17(二)至汽二甲教室領取作業</v>
      </c>
    </row>
    <row r="22" spans="1:12" ht="15.5">
      <c r="A22" s="1" t="s">
        <v>6</v>
      </c>
      <c r="B22" s="1" t="s">
        <v>44</v>
      </c>
      <c r="C22" s="1" t="s">
        <v>45</v>
      </c>
      <c r="D22" s="1" t="s">
        <v>97</v>
      </c>
      <c r="E22" s="1" t="s">
        <v>31</v>
      </c>
      <c r="F22" s="1" t="s">
        <v>18</v>
      </c>
      <c r="G22" s="1" t="s">
        <v>10</v>
      </c>
      <c r="H22" s="1">
        <v>1</v>
      </c>
      <c r="I22" s="1" t="s">
        <v>131</v>
      </c>
      <c r="J22" s="1" t="str">
        <f t="shared" si="0"/>
        <v>閩南語文二下必1</v>
      </c>
      <c r="K22" s="1" t="str">
        <f>VLOOKUP(I22,開課資料!F:I,3,FALSE)</f>
        <v>許修銘</v>
      </c>
      <c r="L22" s="1" t="str">
        <f>VLOOKUP(I22,開課資料!F:I,4,FALSE)</f>
        <v>6/17(二)至汽二甲教室領取作業</v>
      </c>
    </row>
    <row r="23" spans="1:12" ht="15.5">
      <c r="A23" s="1" t="s">
        <v>6</v>
      </c>
      <c r="B23" s="1" t="s">
        <v>44</v>
      </c>
      <c r="C23" s="1" t="s">
        <v>45</v>
      </c>
      <c r="D23" s="1" t="s">
        <v>97</v>
      </c>
      <c r="E23" s="1" t="s">
        <v>48</v>
      </c>
      <c r="F23" s="1" t="s">
        <v>18</v>
      </c>
      <c r="G23" s="1" t="s">
        <v>10</v>
      </c>
      <c r="H23" s="1">
        <v>4</v>
      </c>
      <c r="I23" s="1" t="s">
        <v>132</v>
      </c>
      <c r="J23" s="1" t="str">
        <f t="shared" si="0"/>
        <v>機電製圖實習二下必4</v>
      </c>
      <c r="K23" s="1" t="str">
        <f>VLOOKUP(I23,開課資料!F:I,3,FALSE)</f>
        <v>丁建華</v>
      </c>
      <c r="L23" s="1" t="str">
        <f>VLOOKUP(I23,開課資料!F:I,4,FALSE)</f>
        <v>6/16(一)至汽一乙教室領取作業</v>
      </c>
    </row>
    <row r="24" spans="1:12" ht="15.5">
      <c r="A24" s="1" t="s">
        <v>6</v>
      </c>
      <c r="B24" s="1" t="s">
        <v>44</v>
      </c>
      <c r="C24" s="1" t="s">
        <v>45</v>
      </c>
      <c r="D24" s="1" t="s">
        <v>97</v>
      </c>
      <c r="E24" s="1" t="s">
        <v>33</v>
      </c>
      <c r="F24" s="1" t="s">
        <v>29</v>
      </c>
      <c r="G24" s="1" t="s">
        <v>10</v>
      </c>
      <c r="H24" s="1">
        <v>2</v>
      </c>
      <c r="I24" s="1" t="s">
        <v>133</v>
      </c>
      <c r="J24" s="1" t="str">
        <f t="shared" si="0"/>
        <v>生涯規劃一下必2</v>
      </c>
      <c r="K24" s="1" t="str">
        <f>VLOOKUP(I24,開課資料!F:I,3,FALSE)</f>
        <v>李俐瑤</v>
      </c>
      <c r="L24" s="1" t="str">
        <f>VLOOKUP(I24,開課資料!F:I,4,FALSE)</f>
        <v>6/16(一)至訊一甲教室領取作業</v>
      </c>
    </row>
    <row r="25" spans="1:12" ht="15.5">
      <c r="A25" s="1" t="s">
        <v>14</v>
      </c>
      <c r="B25" s="1" t="s">
        <v>49</v>
      </c>
      <c r="C25" s="1" t="s">
        <v>50</v>
      </c>
      <c r="D25" s="1" t="s">
        <v>98</v>
      </c>
      <c r="E25" s="1" t="s">
        <v>51</v>
      </c>
      <c r="F25" s="1" t="s">
        <v>22</v>
      </c>
      <c r="G25" s="1" t="s">
        <v>39</v>
      </c>
      <c r="H25" s="1">
        <v>2</v>
      </c>
      <c r="I25" s="1" t="s">
        <v>134</v>
      </c>
      <c r="J25" s="1" t="str">
        <f t="shared" si="0"/>
        <v>數位電路學三下選2</v>
      </c>
      <c r="K25" s="1" t="str">
        <f>VLOOKUP(I25,開課資料!F:I,3,FALSE)</f>
        <v>張學龍</v>
      </c>
      <c r="L25" s="1" t="str">
        <f>VLOOKUP(I25,開課資料!F:I,4,FALSE)</f>
        <v>6/16(一)至電訊科科辦領取作業</v>
      </c>
    </row>
    <row r="26" spans="1:12" ht="15.5">
      <c r="A26" s="1" t="s">
        <v>14</v>
      </c>
      <c r="B26" s="1" t="s">
        <v>49</v>
      </c>
      <c r="C26" s="1" t="s">
        <v>50</v>
      </c>
      <c r="D26" s="1" t="s">
        <v>98</v>
      </c>
      <c r="E26" s="1" t="s">
        <v>38</v>
      </c>
      <c r="F26" s="1" t="s">
        <v>29</v>
      </c>
      <c r="G26" s="1" t="s">
        <v>10</v>
      </c>
      <c r="H26" s="1">
        <v>3</v>
      </c>
      <c r="I26" s="1" t="s">
        <v>135</v>
      </c>
      <c r="J26" s="1" t="str">
        <f t="shared" si="0"/>
        <v>程式語言一下必3</v>
      </c>
      <c r="K26" s="1" t="str">
        <f>VLOOKUP(I26,開課資料!F:I,3,FALSE)</f>
        <v>陳李瑋</v>
      </c>
      <c r="L26" s="1" t="str">
        <f>VLOOKUP(I26,開課資料!F:I,4,FALSE)</f>
        <v>6/16(一)至電訊科科辦領取作業</v>
      </c>
    </row>
    <row r="27" spans="1:12" ht="15.5">
      <c r="A27" s="1" t="s">
        <v>14</v>
      </c>
      <c r="B27" s="1" t="s">
        <v>49</v>
      </c>
      <c r="C27" s="1" t="s">
        <v>50</v>
      </c>
      <c r="D27" s="1" t="s">
        <v>98</v>
      </c>
      <c r="E27" s="1" t="s">
        <v>52</v>
      </c>
      <c r="F27" s="1" t="s">
        <v>9</v>
      </c>
      <c r="G27" s="1" t="s">
        <v>10</v>
      </c>
      <c r="H27" s="1">
        <v>3</v>
      </c>
      <c r="I27" s="1" t="s">
        <v>136</v>
      </c>
      <c r="J27" s="1" t="str">
        <f t="shared" si="0"/>
        <v>線性電路學二上必3</v>
      </c>
      <c r="K27" s="1" t="str">
        <f>VLOOKUP(I27,開課資料!F:I,3,FALSE)</f>
        <v>張學龍</v>
      </c>
      <c r="L27" s="1" t="str">
        <f>VLOOKUP(I27,開課資料!F:I,4,FALSE)</f>
        <v>6/16(一)至電訊科科辦領取作業</v>
      </c>
    </row>
    <row r="28" spans="1:12" ht="15.5">
      <c r="A28" s="1" t="s">
        <v>15</v>
      </c>
      <c r="B28" s="1" t="s">
        <v>54</v>
      </c>
      <c r="C28" s="1" t="s">
        <v>55</v>
      </c>
      <c r="D28" s="1" t="s">
        <v>99</v>
      </c>
      <c r="E28" s="1" t="s">
        <v>11</v>
      </c>
      <c r="F28" s="1" t="s">
        <v>9</v>
      </c>
      <c r="G28" s="1" t="s">
        <v>10</v>
      </c>
      <c r="H28" s="1">
        <v>2</v>
      </c>
      <c r="I28" s="1" t="s">
        <v>115</v>
      </c>
      <c r="J28" s="1" t="str">
        <f t="shared" si="0"/>
        <v>英語文二上必2</v>
      </c>
      <c r="K28" s="1" t="str">
        <f>VLOOKUP(I28,開課資料!F:I,3,FALSE)</f>
        <v>廖佩君</v>
      </c>
      <c r="L28" s="1" t="str">
        <f>VLOOKUP(I28,開課資料!F:I,4,FALSE)</f>
        <v>6/16(一)至餐二甲教室領取作業</v>
      </c>
    </row>
    <row r="29" spans="1:12" ht="15.5">
      <c r="A29" s="1" t="s">
        <v>15</v>
      </c>
      <c r="B29" s="1" t="s">
        <v>54</v>
      </c>
      <c r="C29" s="1" t="s">
        <v>55</v>
      </c>
      <c r="D29" s="1" t="s">
        <v>99</v>
      </c>
      <c r="E29" s="1" t="s">
        <v>30</v>
      </c>
      <c r="F29" s="1" t="s">
        <v>29</v>
      </c>
      <c r="G29" s="1" t="s">
        <v>10</v>
      </c>
      <c r="H29" s="1">
        <v>1</v>
      </c>
      <c r="I29" s="1" t="s">
        <v>120</v>
      </c>
      <c r="J29" s="1" t="str">
        <f t="shared" si="0"/>
        <v>健康與護理一下必1</v>
      </c>
      <c r="K29" s="1" t="str">
        <f>VLOOKUP(I29,開課資料!F:I,3,FALSE)</f>
        <v>高麗娜</v>
      </c>
      <c r="L29" s="1" t="str">
        <f>VLOOKUP(I29,開課資料!F:I,4,FALSE)</f>
        <v>6/12(四)至學務處領取作業</v>
      </c>
    </row>
    <row r="30" spans="1:12" ht="15.5">
      <c r="A30" s="1" t="s">
        <v>15</v>
      </c>
      <c r="B30" s="1" t="s">
        <v>54</v>
      </c>
      <c r="C30" s="1" t="s">
        <v>55</v>
      </c>
      <c r="D30" s="1" t="s">
        <v>99</v>
      </c>
      <c r="E30" s="1" t="s">
        <v>20</v>
      </c>
      <c r="F30" s="1" t="s">
        <v>19</v>
      </c>
      <c r="G30" s="1" t="s">
        <v>10</v>
      </c>
      <c r="H30" s="1">
        <v>3</v>
      </c>
      <c r="I30" s="1" t="s">
        <v>137</v>
      </c>
      <c r="J30" s="1" t="str">
        <f t="shared" si="0"/>
        <v>基本電學一上必3</v>
      </c>
      <c r="K30" s="1" t="str">
        <f>VLOOKUP(I30,開課資料!F:I,3,FALSE)</f>
        <v>郭俊億</v>
      </c>
      <c r="L30" s="1" t="str">
        <f>VLOOKUP(I30,開課資料!F:I,4,FALSE)</f>
        <v>6/16(一)至電訊科科辦領取作業</v>
      </c>
    </row>
    <row r="31" spans="1:12" ht="15.5">
      <c r="A31" s="1" t="s">
        <v>15</v>
      </c>
      <c r="B31" s="1" t="s">
        <v>54</v>
      </c>
      <c r="C31" s="1" t="s">
        <v>55</v>
      </c>
      <c r="D31" s="1" t="s">
        <v>99</v>
      </c>
      <c r="E31" s="1" t="s">
        <v>38</v>
      </c>
      <c r="F31" s="1" t="s">
        <v>29</v>
      </c>
      <c r="G31" s="1" t="s">
        <v>10</v>
      </c>
      <c r="H31" s="1">
        <v>3</v>
      </c>
      <c r="I31" s="1" t="s">
        <v>135</v>
      </c>
      <c r="J31" s="1" t="str">
        <f t="shared" si="0"/>
        <v>程式語言一下必3</v>
      </c>
      <c r="K31" s="1" t="str">
        <f>VLOOKUP(I31,開課資料!F:I,3,FALSE)</f>
        <v>陳李瑋</v>
      </c>
      <c r="L31" s="1" t="str">
        <f>VLOOKUP(I31,開課資料!F:I,4,FALSE)</f>
        <v>6/16(一)至電訊科科辦領取作業</v>
      </c>
    </row>
    <row r="32" spans="1:12" ht="15.5">
      <c r="A32" s="1" t="s">
        <v>15</v>
      </c>
      <c r="B32" s="1" t="s">
        <v>54</v>
      </c>
      <c r="C32" s="1" t="s">
        <v>55</v>
      </c>
      <c r="D32" s="1" t="s">
        <v>99</v>
      </c>
      <c r="E32" s="1" t="s">
        <v>27</v>
      </c>
      <c r="F32" s="1" t="s">
        <v>19</v>
      </c>
      <c r="G32" s="1" t="s">
        <v>10</v>
      </c>
      <c r="H32" s="1">
        <v>3</v>
      </c>
      <c r="I32" s="1" t="s">
        <v>138</v>
      </c>
      <c r="J32" s="1" t="str">
        <f t="shared" si="0"/>
        <v>程式設計實習一上必3</v>
      </c>
      <c r="K32" s="1" t="str">
        <f>VLOOKUP(I32,開課資料!F:I,3,FALSE)</f>
        <v>馬庭宇</v>
      </c>
      <c r="L32" s="1" t="str">
        <f>VLOOKUP(I32,開課資料!F:I,4,FALSE)</f>
        <v>6/16(一)至電訊科科辦領取作業</v>
      </c>
    </row>
    <row r="33" spans="1:12" ht="15.5">
      <c r="A33" s="1" t="s">
        <v>15</v>
      </c>
      <c r="B33" s="1" t="s">
        <v>54</v>
      </c>
      <c r="C33" s="1" t="s">
        <v>55</v>
      </c>
      <c r="D33" s="1" t="s">
        <v>99</v>
      </c>
      <c r="E33" s="1" t="s">
        <v>56</v>
      </c>
      <c r="F33" s="1" t="s">
        <v>21</v>
      </c>
      <c r="G33" s="1" t="s">
        <v>10</v>
      </c>
      <c r="H33" s="1">
        <v>2</v>
      </c>
      <c r="I33" s="1" t="s">
        <v>139</v>
      </c>
      <c r="J33" s="1" t="str">
        <f t="shared" si="0"/>
        <v>體育三上必2</v>
      </c>
      <c r="K33" s="1" t="str">
        <f>VLOOKUP(I33,開課資料!F:I,3,FALSE)</f>
        <v>王樹傑</v>
      </c>
      <c r="L33" s="1" t="str">
        <f>VLOOKUP(I33,開課資料!F:I,4,FALSE)</f>
        <v>6/13(五)中午至總務處領取作業</v>
      </c>
    </row>
    <row r="34" spans="1:12" ht="15.5">
      <c r="A34" s="1" t="s">
        <v>16</v>
      </c>
      <c r="B34" s="1" t="s">
        <v>57</v>
      </c>
      <c r="C34" s="1" t="s">
        <v>58</v>
      </c>
      <c r="D34" s="1" t="s">
        <v>100</v>
      </c>
      <c r="E34" s="1" t="s">
        <v>11</v>
      </c>
      <c r="F34" s="1" t="s">
        <v>19</v>
      </c>
      <c r="G34" s="1" t="s">
        <v>10</v>
      </c>
      <c r="H34" s="1">
        <v>2</v>
      </c>
      <c r="I34" s="1" t="s">
        <v>119</v>
      </c>
      <c r="J34" s="1" t="str">
        <f t="shared" si="0"/>
        <v>英語文一上必2</v>
      </c>
      <c r="K34" s="1" t="str">
        <f>VLOOKUP(I34,開課資料!F:I,3,FALSE)</f>
        <v>廖佩君</v>
      </c>
      <c r="L34" s="1" t="str">
        <f>VLOOKUP(I34,開課資料!F:I,4,FALSE)</f>
        <v>6/16(一)至餐二甲教室領取作業</v>
      </c>
    </row>
    <row r="35" spans="1:12" ht="15.5">
      <c r="A35" s="1" t="s">
        <v>16</v>
      </c>
      <c r="B35" s="1" t="s">
        <v>57</v>
      </c>
      <c r="C35" s="1" t="s">
        <v>58</v>
      </c>
      <c r="D35" s="1" t="s">
        <v>100</v>
      </c>
      <c r="E35" s="1" t="s">
        <v>11</v>
      </c>
      <c r="F35" s="1" t="s">
        <v>22</v>
      </c>
      <c r="G35" s="1" t="s">
        <v>10</v>
      </c>
      <c r="H35" s="1">
        <v>2</v>
      </c>
      <c r="I35" s="1" t="s">
        <v>118</v>
      </c>
      <c r="J35" s="1" t="str">
        <f t="shared" si="0"/>
        <v>英語文三下必2</v>
      </c>
      <c r="K35" s="1" t="str">
        <f>VLOOKUP(I35,開課資料!F:I,3,FALSE)</f>
        <v>馮秀儀</v>
      </c>
      <c r="L35" s="1" t="str">
        <f>VLOOKUP(I35,開課資料!F:I,4,FALSE)</f>
        <v>6/13(五)中午至圖書館領取作業</v>
      </c>
    </row>
    <row r="36" spans="1:12" ht="15.5">
      <c r="A36" s="1" t="s">
        <v>16</v>
      </c>
      <c r="B36" s="1" t="s">
        <v>57</v>
      </c>
      <c r="C36" s="1" t="s">
        <v>58</v>
      </c>
      <c r="D36" s="1" t="s">
        <v>100</v>
      </c>
      <c r="E36" s="1" t="s">
        <v>41</v>
      </c>
      <c r="F36" s="1" t="s">
        <v>18</v>
      </c>
      <c r="G36" s="1" t="s">
        <v>10</v>
      </c>
      <c r="H36" s="1">
        <v>2</v>
      </c>
      <c r="I36" s="1" t="s">
        <v>140</v>
      </c>
      <c r="J36" s="1" t="str">
        <f t="shared" si="0"/>
        <v>數學二下必2</v>
      </c>
      <c r="K36" s="1" t="str">
        <f>VLOOKUP(I36,開課資料!F:I,3,FALSE)</f>
        <v>陳志雄</v>
      </c>
      <c r="L36" s="1" t="str">
        <f>VLOOKUP(I36,開課資料!F:I,4,FALSE)</f>
        <v>6/16(一)至汽一甲領取作業</v>
      </c>
    </row>
    <row r="37" spans="1:12" ht="15.5">
      <c r="A37" s="1" t="s">
        <v>16</v>
      </c>
      <c r="B37" s="1" t="s">
        <v>57</v>
      </c>
      <c r="C37" s="1" t="s">
        <v>58</v>
      </c>
      <c r="D37" s="1" t="s">
        <v>100</v>
      </c>
      <c r="E37" s="1" t="s">
        <v>59</v>
      </c>
      <c r="F37" s="1" t="s">
        <v>22</v>
      </c>
      <c r="G37" s="1" t="s">
        <v>39</v>
      </c>
      <c r="H37" s="1">
        <v>2</v>
      </c>
      <c r="I37" s="1" t="s">
        <v>141</v>
      </c>
      <c r="J37" s="1" t="str">
        <f t="shared" si="0"/>
        <v>生活中的數學素養三下選2</v>
      </c>
      <c r="K37" s="1" t="str">
        <f>VLOOKUP(I37,開課資料!F:I,3,FALSE)</f>
        <v>林羿君</v>
      </c>
      <c r="L37" s="1" t="str">
        <f>VLOOKUP(I37,開課資料!F:I,4,FALSE)</f>
        <v>6/16(一)至教務處領取作業</v>
      </c>
    </row>
    <row r="38" spans="1:12" ht="15.5">
      <c r="A38" s="1" t="s">
        <v>16</v>
      </c>
      <c r="B38" s="1" t="s">
        <v>57</v>
      </c>
      <c r="C38" s="1" t="s">
        <v>58</v>
      </c>
      <c r="D38" s="1" t="s">
        <v>100</v>
      </c>
      <c r="E38" s="1" t="s">
        <v>43</v>
      </c>
      <c r="F38" s="1" t="s">
        <v>29</v>
      </c>
      <c r="G38" s="1" t="s">
        <v>10</v>
      </c>
      <c r="H38" s="1">
        <v>2</v>
      </c>
      <c r="I38" s="1" t="s">
        <v>142</v>
      </c>
      <c r="J38" s="1" t="str">
        <f t="shared" si="0"/>
        <v>美術一下必2</v>
      </c>
      <c r="K38" s="1" t="str">
        <f>VLOOKUP(I38,開課資料!F:I,3,FALSE)</f>
        <v>劉威志</v>
      </c>
      <c r="L38" s="1" t="str">
        <f>VLOOKUP(I38,開課資料!F:I,4,FALSE)</f>
        <v>6/16(一)至動一甲教室領取作業</v>
      </c>
    </row>
    <row r="39" spans="1:12" ht="15.5">
      <c r="A39" s="1" t="s">
        <v>16</v>
      </c>
      <c r="B39" s="1" t="s">
        <v>57</v>
      </c>
      <c r="C39" s="1" t="s">
        <v>58</v>
      </c>
      <c r="D39" s="1" t="s">
        <v>100</v>
      </c>
      <c r="E39" s="1" t="s">
        <v>60</v>
      </c>
      <c r="F39" s="1" t="s">
        <v>21</v>
      </c>
      <c r="G39" s="1" t="s">
        <v>10</v>
      </c>
      <c r="H39" s="1">
        <v>2</v>
      </c>
      <c r="I39" s="1" t="s">
        <v>143</v>
      </c>
      <c r="J39" s="1" t="str">
        <f t="shared" si="0"/>
        <v>專題實作三上必2</v>
      </c>
      <c r="K39" s="1" t="str">
        <f>VLOOKUP(I39,開課資料!F:I,3,FALSE)</f>
        <v>蔡羽柔</v>
      </c>
      <c r="L39" s="1" t="str">
        <f>VLOOKUP(I39,開課資料!F:I,4,FALSE)</f>
        <v>6/16(一)至教務處領取作業</v>
      </c>
    </row>
    <row r="40" spans="1:12" ht="15.5">
      <c r="A40" s="1" t="s">
        <v>16</v>
      </c>
      <c r="B40" s="1" t="s">
        <v>57</v>
      </c>
      <c r="C40" s="1" t="s">
        <v>58</v>
      </c>
      <c r="D40" s="1" t="s">
        <v>100</v>
      </c>
      <c r="E40" s="1" t="s">
        <v>60</v>
      </c>
      <c r="F40" s="1" t="s">
        <v>22</v>
      </c>
      <c r="G40" s="1" t="s">
        <v>10</v>
      </c>
      <c r="H40" s="1">
        <v>2</v>
      </c>
      <c r="I40" s="1" t="s">
        <v>144</v>
      </c>
      <c r="J40" s="1" t="str">
        <f t="shared" si="0"/>
        <v>專題實作三下必2</v>
      </c>
      <c r="K40" s="1" t="str">
        <f>VLOOKUP(I40,開課資料!F:I,3,FALSE)</f>
        <v>蔡羽柔</v>
      </c>
      <c r="L40" s="1" t="str">
        <f>VLOOKUP(I40,開課資料!F:I,4,FALSE)</f>
        <v>6/16(一)至教務處領取作業</v>
      </c>
    </row>
    <row r="41" spans="1:12" ht="15.5">
      <c r="A41" s="1" t="s">
        <v>16</v>
      </c>
      <c r="B41" s="1" t="s">
        <v>57</v>
      </c>
      <c r="C41" s="1" t="s">
        <v>58</v>
      </c>
      <c r="D41" s="1" t="s">
        <v>100</v>
      </c>
      <c r="E41" s="1" t="s">
        <v>47</v>
      </c>
      <c r="F41" s="1" t="s">
        <v>29</v>
      </c>
      <c r="G41" s="1" t="s">
        <v>10</v>
      </c>
      <c r="H41" s="1">
        <v>1</v>
      </c>
      <c r="I41" s="1" t="s">
        <v>145</v>
      </c>
      <c r="J41" s="1" t="str">
        <f t="shared" si="0"/>
        <v>物理一下必1</v>
      </c>
      <c r="K41" s="1" t="str">
        <f>VLOOKUP(I41,開課資料!F:I,3,FALSE)</f>
        <v>許修銘</v>
      </c>
      <c r="L41" s="1" t="str">
        <f>VLOOKUP(I41,開課資料!F:I,4,FALSE)</f>
        <v>6/17(二)至汽二甲教室領取作業</v>
      </c>
    </row>
    <row r="42" spans="1:12" ht="15.5">
      <c r="A42" s="1" t="s">
        <v>16</v>
      </c>
      <c r="B42" s="1" t="s">
        <v>57</v>
      </c>
      <c r="C42" s="1" t="s">
        <v>58</v>
      </c>
      <c r="D42" s="1" t="s">
        <v>100</v>
      </c>
      <c r="E42" s="1" t="s">
        <v>61</v>
      </c>
      <c r="F42" s="1" t="s">
        <v>22</v>
      </c>
      <c r="G42" s="1" t="s">
        <v>10</v>
      </c>
      <c r="H42" s="1">
        <v>2</v>
      </c>
      <c r="I42" s="1" t="s">
        <v>146</v>
      </c>
      <c r="J42" s="1" t="str">
        <f t="shared" si="0"/>
        <v>觀光餐旅英語會話三下必2</v>
      </c>
      <c r="K42" s="1" t="str">
        <f>VLOOKUP(I42,開課資料!F:I,3,FALSE)</f>
        <v>梁麗梅</v>
      </c>
      <c r="L42" s="1" t="str">
        <f>VLOOKUP(I42,開課資料!F:I,4,FALSE)</f>
        <v>6/16(一)至餐二乙教室領取作業</v>
      </c>
    </row>
    <row r="43" spans="1:12" ht="15.5">
      <c r="A43" s="1" t="s">
        <v>16</v>
      </c>
      <c r="B43" s="1" t="s">
        <v>57</v>
      </c>
      <c r="C43" s="1" t="s">
        <v>58</v>
      </c>
      <c r="D43" s="1" t="s">
        <v>100</v>
      </c>
      <c r="E43" s="1" t="s">
        <v>62</v>
      </c>
      <c r="F43" s="1" t="s">
        <v>22</v>
      </c>
      <c r="G43" s="1" t="s">
        <v>10</v>
      </c>
      <c r="H43" s="1">
        <v>1</v>
      </c>
      <c r="I43" s="1" t="s">
        <v>147</v>
      </c>
      <c r="J43" s="1" t="str">
        <f t="shared" si="0"/>
        <v>餐旅概論三下必1</v>
      </c>
      <c r="K43" s="1" t="str">
        <f>VLOOKUP(I43,開課資料!F:I,3,FALSE)</f>
        <v>許嫣甄</v>
      </c>
      <c r="L43" s="1" t="str">
        <f>VLOOKUP(I43,開課資料!F:I,4,FALSE)</f>
        <v>6/18(一)至圖書館領取作業</v>
      </c>
    </row>
    <row r="44" spans="1:12" ht="15.5">
      <c r="A44" s="1" t="s">
        <v>16</v>
      </c>
      <c r="B44" s="1" t="s">
        <v>57</v>
      </c>
      <c r="C44" s="1" t="s">
        <v>58</v>
      </c>
      <c r="D44" s="1" t="s">
        <v>100</v>
      </c>
      <c r="E44" s="1" t="s">
        <v>63</v>
      </c>
      <c r="F44" s="1" t="s">
        <v>22</v>
      </c>
      <c r="G44" s="1" t="s">
        <v>10</v>
      </c>
      <c r="H44" s="1">
        <v>1</v>
      </c>
      <c r="I44" s="1" t="s">
        <v>148</v>
      </c>
      <c r="J44" s="1" t="str">
        <f t="shared" si="0"/>
        <v>餐旅服務管理三下必1</v>
      </c>
      <c r="K44" s="1" t="str">
        <f>VLOOKUP(I44,開課資料!F:I,3,FALSE)</f>
        <v>蔡羽柔</v>
      </c>
      <c r="L44" s="1" t="str">
        <f>VLOOKUP(I44,開課資料!F:I,4,FALSE)</f>
        <v>6/16(一)至教務處領取作業</v>
      </c>
    </row>
    <row r="45" spans="1:12" ht="15.5">
      <c r="A45" s="1" t="s">
        <v>16</v>
      </c>
      <c r="B45" s="1" t="s">
        <v>57</v>
      </c>
      <c r="C45" s="1" t="s">
        <v>58</v>
      </c>
      <c r="D45" s="1" t="s">
        <v>100</v>
      </c>
      <c r="E45" s="1" t="s">
        <v>64</v>
      </c>
      <c r="F45" s="1" t="s">
        <v>22</v>
      </c>
      <c r="G45" s="1" t="s">
        <v>10</v>
      </c>
      <c r="H45" s="1">
        <v>1</v>
      </c>
      <c r="I45" s="1" t="s">
        <v>149</v>
      </c>
      <c r="J45" s="1" t="str">
        <f t="shared" si="0"/>
        <v>飲調管理三下必1</v>
      </c>
      <c r="K45" s="1" t="str">
        <f>VLOOKUP(I45,開課資料!F:I,3,FALSE)</f>
        <v>許嫣甄</v>
      </c>
      <c r="L45" s="1" t="str">
        <f>VLOOKUP(I45,開課資料!F:I,4,FALSE)</f>
        <v>6/19(一)至圖書館領取作業</v>
      </c>
    </row>
    <row r="46" spans="1:12" ht="15.5">
      <c r="A46" s="1" t="s">
        <v>16</v>
      </c>
      <c r="B46" s="1" t="s">
        <v>65</v>
      </c>
      <c r="C46" s="1" t="s">
        <v>66</v>
      </c>
      <c r="D46" s="1" t="s">
        <v>101</v>
      </c>
      <c r="E46" s="1" t="s">
        <v>11</v>
      </c>
      <c r="F46" s="1" t="s">
        <v>19</v>
      </c>
      <c r="G46" s="1" t="s">
        <v>10</v>
      </c>
      <c r="H46" s="1">
        <v>2</v>
      </c>
      <c r="I46" s="1" t="s">
        <v>119</v>
      </c>
      <c r="J46" s="1" t="str">
        <f t="shared" si="0"/>
        <v>英語文一上必2</v>
      </c>
      <c r="K46" s="1" t="str">
        <f>VLOOKUP(I46,開課資料!F:I,3,FALSE)</f>
        <v>廖佩君</v>
      </c>
      <c r="L46" s="1" t="str">
        <f>VLOOKUP(I46,開課資料!F:I,4,FALSE)</f>
        <v>6/16(一)至餐二甲教室領取作業</v>
      </c>
    </row>
    <row r="47" spans="1:12" ht="15.5">
      <c r="A47" s="1" t="s">
        <v>16</v>
      </c>
      <c r="B47" s="1" t="s">
        <v>65</v>
      </c>
      <c r="C47" s="1" t="s">
        <v>66</v>
      </c>
      <c r="D47" s="1" t="s">
        <v>101</v>
      </c>
      <c r="E47" s="1" t="s">
        <v>11</v>
      </c>
      <c r="F47" s="1" t="s">
        <v>9</v>
      </c>
      <c r="G47" s="1" t="s">
        <v>10</v>
      </c>
      <c r="H47" s="1">
        <v>2</v>
      </c>
      <c r="I47" s="1" t="s">
        <v>115</v>
      </c>
      <c r="J47" s="1" t="str">
        <f t="shared" si="0"/>
        <v>英語文二上必2</v>
      </c>
      <c r="K47" s="1" t="str">
        <f>VLOOKUP(I47,開課資料!F:I,3,FALSE)</f>
        <v>廖佩君</v>
      </c>
      <c r="L47" s="1" t="str">
        <f>VLOOKUP(I47,開課資料!F:I,4,FALSE)</f>
        <v>6/16(一)至餐二甲教室領取作業</v>
      </c>
    </row>
    <row r="48" spans="1:12" ht="15.5">
      <c r="A48" s="1" t="s">
        <v>16</v>
      </c>
      <c r="B48" s="1" t="s">
        <v>65</v>
      </c>
      <c r="C48" s="1" t="s">
        <v>66</v>
      </c>
      <c r="D48" s="1" t="s">
        <v>101</v>
      </c>
      <c r="E48" s="1" t="s">
        <v>11</v>
      </c>
      <c r="F48" s="1" t="s">
        <v>21</v>
      </c>
      <c r="G48" s="1" t="s">
        <v>10</v>
      </c>
      <c r="H48" s="1">
        <v>2</v>
      </c>
      <c r="I48" s="1" t="s">
        <v>117</v>
      </c>
      <c r="J48" s="1" t="str">
        <f t="shared" si="0"/>
        <v>英語文三上必2</v>
      </c>
      <c r="K48" s="1" t="str">
        <f>VLOOKUP(I48,開課資料!F:I,3,FALSE)</f>
        <v>馮秀儀</v>
      </c>
      <c r="L48" s="1" t="str">
        <f>VLOOKUP(I48,開課資料!F:I,4,FALSE)</f>
        <v>6/13(五)中午至圖書館領取作業</v>
      </c>
    </row>
    <row r="49" spans="1:12" ht="15.5">
      <c r="A49" s="1" t="s">
        <v>16</v>
      </c>
      <c r="B49" s="1" t="s">
        <v>65</v>
      </c>
      <c r="C49" s="1" t="s">
        <v>66</v>
      </c>
      <c r="D49" s="1" t="s">
        <v>101</v>
      </c>
      <c r="E49" s="1" t="s">
        <v>11</v>
      </c>
      <c r="F49" s="1" t="s">
        <v>22</v>
      </c>
      <c r="G49" s="1" t="s">
        <v>10</v>
      </c>
      <c r="H49" s="1">
        <v>2</v>
      </c>
      <c r="I49" s="1" t="s">
        <v>118</v>
      </c>
      <c r="J49" s="1" t="str">
        <f t="shared" si="0"/>
        <v>英語文三下必2</v>
      </c>
      <c r="K49" s="1" t="str">
        <f>VLOOKUP(I49,開課資料!F:I,3,FALSE)</f>
        <v>馮秀儀</v>
      </c>
      <c r="L49" s="1" t="str">
        <f>VLOOKUP(I49,開課資料!F:I,4,FALSE)</f>
        <v>6/13(五)中午至圖書館領取作業</v>
      </c>
    </row>
    <row r="50" spans="1:12" ht="15.5">
      <c r="A50" s="1" t="s">
        <v>16</v>
      </c>
      <c r="B50" s="1" t="s">
        <v>65</v>
      </c>
      <c r="C50" s="1" t="s">
        <v>66</v>
      </c>
      <c r="D50" s="1" t="s">
        <v>101</v>
      </c>
      <c r="E50" s="1" t="s">
        <v>23</v>
      </c>
      <c r="F50" s="1" t="s">
        <v>29</v>
      </c>
      <c r="G50" s="1" t="s">
        <v>10</v>
      </c>
      <c r="H50" s="1">
        <v>2</v>
      </c>
      <c r="I50" s="1" t="s">
        <v>150</v>
      </c>
      <c r="J50" s="1" t="str">
        <f t="shared" si="0"/>
        <v>歷史一下必2</v>
      </c>
      <c r="K50" s="1" t="str">
        <f>VLOOKUP(I50,開課資料!F:I,3,FALSE)</f>
        <v>游欣璇</v>
      </c>
      <c r="L50" s="1" t="str">
        <f>VLOOKUP(I50,開課資料!F:I,4,FALSE)</f>
        <v>6/16(一)至教務處領取作業</v>
      </c>
    </row>
    <row r="51" spans="1:12" ht="15.5">
      <c r="A51" s="1" t="s">
        <v>16</v>
      </c>
      <c r="B51" s="1" t="s">
        <v>65</v>
      </c>
      <c r="C51" s="1" t="s">
        <v>66</v>
      </c>
      <c r="D51" s="1" t="s">
        <v>101</v>
      </c>
      <c r="E51" s="1" t="s">
        <v>43</v>
      </c>
      <c r="F51" s="1" t="s">
        <v>29</v>
      </c>
      <c r="G51" s="1" t="s">
        <v>10</v>
      </c>
      <c r="H51" s="1">
        <v>2</v>
      </c>
      <c r="I51" s="1" t="s">
        <v>142</v>
      </c>
      <c r="J51" s="1" t="str">
        <f t="shared" si="0"/>
        <v>美術一下必2</v>
      </c>
      <c r="K51" s="1" t="str">
        <f>VLOOKUP(I51,開課資料!F:I,3,FALSE)</f>
        <v>劉威志</v>
      </c>
      <c r="L51" s="1" t="str">
        <f>VLOOKUP(I51,開課資料!F:I,4,FALSE)</f>
        <v>6/16(一)至動一甲教室領取作業</v>
      </c>
    </row>
    <row r="52" spans="1:12" ht="15.5">
      <c r="A52" s="1" t="s">
        <v>16</v>
      </c>
      <c r="B52" s="1" t="s">
        <v>65</v>
      </c>
      <c r="C52" s="1" t="s">
        <v>66</v>
      </c>
      <c r="D52" s="1" t="s">
        <v>101</v>
      </c>
      <c r="E52" s="1" t="s">
        <v>26</v>
      </c>
      <c r="F52" s="1" t="s">
        <v>19</v>
      </c>
      <c r="G52" s="1" t="s">
        <v>10</v>
      </c>
      <c r="H52" s="1">
        <v>2</v>
      </c>
      <c r="I52" s="1" t="s">
        <v>151</v>
      </c>
      <c r="J52" s="1" t="str">
        <f t="shared" si="0"/>
        <v>音樂一上必2</v>
      </c>
      <c r="K52" s="1" t="str">
        <f>VLOOKUP(I52,開課資料!F:I,3,FALSE)</f>
        <v>謝佩君</v>
      </c>
      <c r="L52" s="1" t="str">
        <f>VLOOKUP(I52,開課資料!F:I,4,FALSE)</f>
        <v>6/16(一)至教務處領取作業</v>
      </c>
    </row>
    <row r="53" spans="1:12" ht="15.5">
      <c r="A53" s="1" t="s">
        <v>16</v>
      </c>
      <c r="B53" s="1" t="s">
        <v>65</v>
      </c>
      <c r="C53" s="1" t="s">
        <v>66</v>
      </c>
      <c r="D53" s="1" t="s">
        <v>101</v>
      </c>
      <c r="E53" s="1" t="s">
        <v>28</v>
      </c>
      <c r="F53" s="1" t="s">
        <v>19</v>
      </c>
      <c r="G53" s="1" t="s">
        <v>10</v>
      </c>
      <c r="H53" s="1">
        <v>3</v>
      </c>
      <c r="I53" s="1" t="s">
        <v>152</v>
      </c>
      <c r="J53" s="1" t="str">
        <f t="shared" si="0"/>
        <v>餐飲服務技術一上必3</v>
      </c>
      <c r="K53" s="1" t="str">
        <f>VLOOKUP(I53,開課資料!F:I,3,FALSE)</f>
        <v>許嫣甄</v>
      </c>
      <c r="L53" s="1" t="str">
        <f>VLOOKUP(I53,開課資料!F:I,4,FALSE)</f>
        <v>6/16(一)至圖書館領取作業</v>
      </c>
    </row>
    <row r="54" spans="1:12" ht="15.5">
      <c r="A54" s="1" t="s">
        <v>16</v>
      </c>
      <c r="B54" s="1" t="s">
        <v>65</v>
      </c>
      <c r="C54" s="1" t="s">
        <v>66</v>
      </c>
      <c r="D54" s="1" t="s">
        <v>101</v>
      </c>
      <c r="E54" s="1" t="s">
        <v>28</v>
      </c>
      <c r="F54" s="1" t="s">
        <v>29</v>
      </c>
      <c r="G54" s="1" t="s">
        <v>10</v>
      </c>
      <c r="H54" s="1">
        <v>3</v>
      </c>
      <c r="I54" s="1" t="s">
        <v>153</v>
      </c>
      <c r="J54" s="1" t="str">
        <f t="shared" si="0"/>
        <v>餐飲服務技術一下必3</v>
      </c>
      <c r="K54" s="1" t="str">
        <f>VLOOKUP(I54,開課資料!F:I,3,FALSE)</f>
        <v>許嫣甄</v>
      </c>
      <c r="L54" s="1" t="str">
        <f>VLOOKUP(I54,開課資料!F:I,4,FALSE)</f>
        <v>6/17(一)至圖書館領取作業</v>
      </c>
    </row>
    <row r="55" spans="1:12" ht="15.5">
      <c r="A55" s="1" t="s">
        <v>16</v>
      </c>
      <c r="B55" s="1" t="s">
        <v>68</v>
      </c>
      <c r="C55" s="1" t="s">
        <v>69</v>
      </c>
      <c r="D55" s="1" t="s">
        <v>102</v>
      </c>
      <c r="E55" s="1" t="s">
        <v>37</v>
      </c>
      <c r="F55" s="1" t="s">
        <v>9</v>
      </c>
      <c r="G55" s="1" t="s">
        <v>10</v>
      </c>
      <c r="H55" s="1">
        <v>3</v>
      </c>
      <c r="I55" s="1" t="s">
        <v>154</v>
      </c>
      <c r="J55" s="1" t="str">
        <f t="shared" si="0"/>
        <v>國語文二上必3</v>
      </c>
      <c r="K55" s="1" t="str">
        <f>VLOOKUP(I55,開課資料!F:I,3,FALSE)</f>
        <v>陳姵妏</v>
      </c>
      <c r="L55" s="1" t="str">
        <f>VLOOKUP(I55,開課資料!F:I,4,FALSE)</f>
        <v>6/16(一)至餐一甲教室領取作業</v>
      </c>
    </row>
    <row r="56" spans="1:12" ht="15.5">
      <c r="A56" s="1" t="s">
        <v>16</v>
      </c>
      <c r="B56" s="1" t="s">
        <v>68</v>
      </c>
      <c r="C56" s="1" t="s">
        <v>69</v>
      </c>
      <c r="D56" s="1" t="s">
        <v>102</v>
      </c>
      <c r="E56" s="1" t="s">
        <v>11</v>
      </c>
      <c r="F56" s="1" t="s">
        <v>9</v>
      </c>
      <c r="G56" s="1" t="s">
        <v>10</v>
      </c>
      <c r="H56" s="1">
        <v>2</v>
      </c>
      <c r="I56" s="1" t="s">
        <v>115</v>
      </c>
      <c r="J56" s="1" t="str">
        <f t="shared" si="0"/>
        <v>英語文二上必2</v>
      </c>
      <c r="K56" s="1" t="str">
        <f>VLOOKUP(I56,開課資料!F:I,3,FALSE)</f>
        <v>廖佩君</v>
      </c>
      <c r="L56" s="1" t="str">
        <f>VLOOKUP(I56,開課資料!F:I,4,FALSE)</f>
        <v>6/16(一)至餐二甲教室領取作業</v>
      </c>
    </row>
    <row r="57" spans="1:12" ht="15.5">
      <c r="A57" s="1" t="s">
        <v>16</v>
      </c>
      <c r="B57" s="1" t="s">
        <v>68</v>
      </c>
      <c r="C57" s="1" t="s">
        <v>69</v>
      </c>
      <c r="D57" s="1" t="s">
        <v>102</v>
      </c>
      <c r="E57" s="1" t="s">
        <v>11</v>
      </c>
      <c r="F57" s="1" t="s">
        <v>21</v>
      </c>
      <c r="G57" s="1" t="s">
        <v>10</v>
      </c>
      <c r="H57" s="1">
        <v>2</v>
      </c>
      <c r="I57" s="1" t="s">
        <v>117</v>
      </c>
      <c r="J57" s="1" t="str">
        <f t="shared" si="0"/>
        <v>英語文三上必2</v>
      </c>
      <c r="K57" s="1" t="str">
        <f>VLOOKUP(I57,開課資料!F:I,3,FALSE)</f>
        <v>馮秀儀</v>
      </c>
      <c r="L57" s="1" t="str">
        <f>VLOOKUP(I57,開課資料!F:I,4,FALSE)</f>
        <v>6/13(五)中午至圖書館領取作業</v>
      </c>
    </row>
    <row r="58" spans="1:12" ht="15.5">
      <c r="A58" s="1" t="s">
        <v>16</v>
      </c>
      <c r="B58" s="1" t="s">
        <v>68</v>
      </c>
      <c r="C58" s="1" t="s">
        <v>69</v>
      </c>
      <c r="D58" s="1" t="s">
        <v>102</v>
      </c>
      <c r="E58" s="1" t="s">
        <v>26</v>
      </c>
      <c r="F58" s="1" t="s">
        <v>19</v>
      </c>
      <c r="G58" s="1" t="s">
        <v>10</v>
      </c>
      <c r="H58" s="1">
        <v>2</v>
      </c>
      <c r="I58" s="1" t="s">
        <v>151</v>
      </c>
      <c r="J58" s="1" t="str">
        <f t="shared" si="0"/>
        <v>音樂一上必2</v>
      </c>
      <c r="K58" s="1" t="str">
        <f>VLOOKUP(I58,開課資料!F:I,3,FALSE)</f>
        <v>謝佩君</v>
      </c>
      <c r="L58" s="1" t="str">
        <f>VLOOKUP(I58,開課資料!F:I,4,FALSE)</f>
        <v>6/16(一)至教務處領取作業</v>
      </c>
    </row>
    <row r="59" spans="1:12" ht="15.5">
      <c r="A59" s="1" t="s">
        <v>16</v>
      </c>
      <c r="B59" s="1" t="s">
        <v>68</v>
      </c>
      <c r="C59" s="1" t="s">
        <v>69</v>
      </c>
      <c r="D59" s="1" t="s">
        <v>102</v>
      </c>
      <c r="E59" s="1" t="s">
        <v>31</v>
      </c>
      <c r="F59" s="1" t="s">
        <v>18</v>
      </c>
      <c r="G59" s="1" t="s">
        <v>10</v>
      </c>
      <c r="H59" s="1">
        <v>1</v>
      </c>
      <c r="I59" s="1" t="s">
        <v>131</v>
      </c>
      <c r="J59" s="1" t="str">
        <f t="shared" si="0"/>
        <v>閩南語文二下必1</v>
      </c>
      <c r="K59" s="1" t="str">
        <f>VLOOKUP(I59,開課資料!F:I,3,FALSE)</f>
        <v>許修銘</v>
      </c>
      <c r="L59" s="1" t="str">
        <f>VLOOKUP(I59,開課資料!F:I,4,FALSE)</f>
        <v>6/17(二)至汽二甲教室領取作業</v>
      </c>
    </row>
    <row r="60" spans="1:12" ht="15.5">
      <c r="A60" s="1" t="s">
        <v>16</v>
      </c>
      <c r="B60" s="1" t="s">
        <v>70</v>
      </c>
      <c r="C60" s="1" t="s">
        <v>71</v>
      </c>
      <c r="D60" s="1" t="s">
        <v>103</v>
      </c>
      <c r="E60" s="1" t="s">
        <v>11</v>
      </c>
      <c r="F60" s="1" t="s">
        <v>29</v>
      </c>
      <c r="G60" s="1" t="s">
        <v>10</v>
      </c>
      <c r="H60" s="1">
        <v>2</v>
      </c>
      <c r="I60" s="1" t="s">
        <v>155</v>
      </c>
      <c r="J60" s="1" t="str">
        <f t="shared" si="0"/>
        <v>英語文一下必2</v>
      </c>
      <c r="K60" s="1" t="str">
        <f>VLOOKUP(I60,開課資料!F:I,3,FALSE)</f>
        <v>廖佩君</v>
      </c>
      <c r="L60" s="1" t="str">
        <f>VLOOKUP(I60,開課資料!F:I,4,FALSE)</f>
        <v>6/16(一)至餐二甲教室領取作業</v>
      </c>
    </row>
    <row r="61" spans="1:12" ht="15.5">
      <c r="A61" s="1" t="s">
        <v>16</v>
      </c>
      <c r="B61" s="1" t="s">
        <v>70</v>
      </c>
      <c r="C61" s="1" t="s">
        <v>71</v>
      </c>
      <c r="D61" s="1" t="s">
        <v>103</v>
      </c>
      <c r="E61" s="1" t="s">
        <v>11</v>
      </c>
      <c r="F61" s="1" t="s">
        <v>9</v>
      </c>
      <c r="G61" s="1" t="s">
        <v>10</v>
      </c>
      <c r="H61" s="1">
        <v>2</v>
      </c>
      <c r="I61" s="1" t="s">
        <v>115</v>
      </c>
      <c r="J61" s="1" t="str">
        <f t="shared" si="0"/>
        <v>英語文二上必2</v>
      </c>
      <c r="K61" s="1" t="str">
        <f>VLOOKUP(I61,開課資料!F:I,3,FALSE)</f>
        <v>廖佩君</v>
      </c>
      <c r="L61" s="1" t="str">
        <f>VLOOKUP(I61,開課資料!F:I,4,FALSE)</f>
        <v>6/16(一)至餐二甲教室領取作業</v>
      </c>
    </row>
    <row r="62" spans="1:12" ht="15.5">
      <c r="A62" s="1" t="s">
        <v>16</v>
      </c>
      <c r="B62" s="1" t="s">
        <v>70</v>
      </c>
      <c r="C62" s="1" t="s">
        <v>71</v>
      </c>
      <c r="D62" s="1" t="s">
        <v>103</v>
      </c>
      <c r="E62" s="1" t="s">
        <v>11</v>
      </c>
      <c r="F62" s="1" t="s">
        <v>18</v>
      </c>
      <c r="G62" s="1" t="s">
        <v>10</v>
      </c>
      <c r="H62" s="1">
        <v>2</v>
      </c>
      <c r="I62" s="1" t="s">
        <v>116</v>
      </c>
      <c r="J62" s="1" t="str">
        <f t="shared" si="0"/>
        <v>英語文二下必2</v>
      </c>
      <c r="K62" s="1" t="str">
        <f>VLOOKUP(I62,開課資料!F:I,3,FALSE)</f>
        <v>馮秀儀</v>
      </c>
      <c r="L62" s="1" t="str">
        <f>VLOOKUP(I62,開課資料!F:I,4,FALSE)</f>
        <v>6/13(五)中午至圖書館領取作業</v>
      </c>
    </row>
    <row r="63" spans="1:12" ht="15.5">
      <c r="A63" s="1" t="s">
        <v>16</v>
      </c>
      <c r="B63" s="1" t="s">
        <v>70</v>
      </c>
      <c r="C63" s="1" t="s">
        <v>71</v>
      </c>
      <c r="D63" s="1" t="s">
        <v>103</v>
      </c>
      <c r="E63" s="1" t="s">
        <v>11</v>
      </c>
      <c r="F63" s="1" t="s">
        <v>21</v>
      </c>
      <c r="G63" s="1" t="s">
        <v>10</v>
      </c>
      <c r="H63" s="1">
        <v>2</v>
      </c>
      <c r="I63" s="1" t="s">
        <v>117</v>
      </c>
      <c r="J63" s="1" t="str">
        <f t="shared" si="0"/>
        <v>英語文三上必2</v>
      </c>
      <c r="K63" s="1" t="str">
        <f>VLOOKUP(I63,開課資料!F:I,3,FALSE)</f>
        <v>馮秀儀</v>
      </c>
      <c r="L63" s="1" t="str">
        <f>VLOOKUP(I63,開課資料!F:I,4,FALSE)</f>
        <v>6/13(五)中午至圖書館領取作業</v>
      </c>
    </row>
    <row r="64" spans="1:12" ht="15.5">
      <c r="A64" s="1" t="s">
        <v>16</v>
      </c>
      <c r="B64" s="1" t="s">
        <v>72</v>
      </c>
      <c r="C64" s="1" t="s">
        <v>73</v>
      </c>
      <c r="D64" s="1" t="s">
        <v>104</v>
      </c>
      <c r="E64" s="1" t="s">
        <v>11</v>
      </c>
      <c r="F64" s="1" t="s">
        <v>19</v>
      </c>
      <c r="G64" s="1" t="s">
        <v>10</v>
      </c>
      <c r="H64" s="1">
        <v>2</v>
      </c>
      <c r="I64" s="1" t="s">
        <v>119</v>
      </c>
      <c r="J64" s="1" t="str">
        <f t="shared" si="0"/>
        <v>英語文一上必2</v>
      </c>
      <c r="K64" s="1" t="str">
        <f>VLOOKUP(I64,開課資料!F:I,3,FALSE)</f>
        <v>廖佩君</v>
      </c>
      <c r="L64" s="1" t="str">
        <f>VLOOKUP(I64,開課資料!F:I,4,FALSE)</f>
        <v>6/16(一)至餐二甲教室領取作業</v>
      </c>
    </row>
    <row r="65" spans="1:12" ht="15.5">
      <c r="A65" s="1" t="s">
        <v>16</v>
      </c>
      <c r="B65" s="1" t="s">
        <v>72</v>
      </c>
      <c r="C65" s="1" t="s">
        <v>73</v>
      </c>
      <c r="D65" s="1" t="s">
        <v>104</v>
      </c>
      <c r="E65" s="1" t="s">
        <v>11</v>
      </c>
      <c r="F65" s="1" t="s">
        <v>9</v>
      </c>
      <c r="G65" s="1" t="s">
        <v>10</v>
      </c>
      <c r="H65" s="1">
        <v>2</v>
      </c>
      <c r="I65" s="1" t="s">
        <v>115</v>
      </c>
      <c r="J65" s="1" t="str">
        <f t="shared" si="0"/>
        <v>英語文二上必2</v>
      </c>
      <c r="K65" s="1" t="str">
        <f>VLOOKUP(I65,開課資料!F:I,3,FALSE)</f>
        <v>廖佩君</v>
      </c>
      <c r="L65" s="1" t="str">
        <f>VLOOKUP(I65,開課資料!F:I,4,FALSE)</f>
        <v>6/16(一)至餐二甲教室領取作業</v>
      </c>
    </row>
    <row r="66" spans="1:12" ht="15.5">
      <c r="A66" s="1" t="s">
        <v>16</v>
      </c>
      <c r="B66" s="1" t="s">
        <v>72</v>
      </c>
      <c r="C66" s="1" t="s">
        <v>73</v>
      </c>
      <c r="D66" s="1" t="s">
        <v>104</v>
      </c>
      <c r="E66" s="1" t="s">
        <v>63</v>
      </c>
      <c r="F66" s="1" t="s">
        <v>21</v>
      </c>
      <c r="G66" s="1" t="s">
        <v>10</v>
      </c>
      <c r="H66" s="1">
        <v>1</v>
      </c>
      <c r="I66" s="1" t="s">
        <v>156</v>
      </c>
      <c r="J66" s="1" t="str">
        <f t="shared" ref="J66:J94" si="1">E66&amp;F66&amp;G66&amp;H66</f>
        <v>餐旅服務管理三上必1</v>
      </c>
      <c r="K66" s="1" t="str">
        <f>VLOOKUP(I66,開課資料!F:I,3,FALSE)</f>
        <v>蔡羽柔</v>
      </c>
      <c r="L66" s="1" t="str">
        <f>VLOOKUP(I66,開課資料!F:I,4,FALSE)</f>
        <v>6/16(一)至教務處領取作業</v>
      </c>
    </row>
    <row r="67" spans="1:12" ht="15.5">
      <c r="A67" s="1" t="s">
        <v>16</v>
      </c>
      <c r="B67" s="1" t="s">
        <v>72</v>
      </c>
      <c r="C67" s="1" t="s">
        <v>73</v>
      </c>
      <c r="D67" s="1" t="s">
        <v>104</v>
      </c>
      <c r="E67" s="1" t="s">
        <v>63</v>
      </c>
      <c r="F67" s="1" t="s">
        <v>22</v>
      </c>
      <c r="G67" s="1" t="s">
        <v>10</v>
      </c>
      <c r="H67" s="1">
        <v>1</v>
      </c>
      <c r="I67" s="1" t="s">
        <v>148</v>
      </c>
      <c r="J67" s="1" t="str">
        <f t="shared" si="1"/>
        <v>餐旅服務管理三下必1</v>
      </c>
      <c r="K67" s="1" t="str">
        <f>VLOOKUP(I67,開課資料!F:I,3,FALSE)</f>
        <v>蔡羽柔</v>
      </c>
      <c r="L67" s="1" t="str">
        <f>VLOOKUP(I67,開課資料!F:I,4,FALSE)</f>
        <v>6/16(一)至教務處領取作業</v>
      </c>
    </row>
    <row r="68" spans="1:12" ht="15.5">
      <c r="A68" s="1" t="s">
        <v>16</v>
      </c>
      <c r="B68" s="1" t="s">
        <v>74</v>
      </c>
      <c r="C68" s="1" t="s">
        <v>75</v>
      </c>
      <c r="D68" s="1" t="s">
        <v>105</v>
      </c>
      <c r="E68" s="1" t="s">
        <v>59</v>
      </c>
      <c r="F68" s="1" t="s">
        <v>21</v>
      </c>
      <c r="G68" s="1" t="s">
        <v>39</v>
      </c>
      <c r="H68" s="1">
        <v>2</v>
      </c>
      <c r="I68" s="1" t="s">
        <v>157</v>
      </c>
      <c r="J68" s="1" t="str">
        <f t="shared" si="1"/>
        <v>生活中的數學素養三上選2</v>
      </c>
      <c r="K68" s="1" t="str">
        <f>VLOOKUP(I68,開課資料!F:I,3,FALSE)</f>
        <v>林羿君</v>
      </c>
      <c r="L68" s="1" t="str">
        <f>VLOOKUP(I68,開課資料!F:I,4,FALSE)</f>
        <v>6/16(一)至教務處領取作業</v>
      </c>
    </row>
    <row r="69" spans="1:12" ht="15.5">
      <c r="A69" s="1" t="s">
        <v>16</v>
      </c>
      <c r="B69" s="1" t="s">
        <v>74</v>
      </c>
      <c r="C69" s="1" t="s">
        <v>75</v>
      </c>
      <c r="D69" s="1" t="s">
        <v>105</v>
      </c>
      <c r="E69" s="1" t="s">
        <v>59</v>
      </c>
      <c r="F69" s="1" t="s">
        <v>22</v>
      </c>
      <c r="G69" s="1" t="s">
        <v>39</v>
      </c>
      <c r="H69" s="1">
        <v>2</v>
      </c>
      <c r="I69" s="1" t="s">
        <v>141</v>
      </c>
      <c r="J69" s="1" t="str">
        <f t="shared" si="1"/>
        <v>生活中的數學素養三下選2</v>
      </c>
      <c r="K69" s="1" t="str">
        <f>VLOOKUP(I69,開課資料!F:I,3,FALSE)</f>
        <v>林羿君</v>
      </c>
      <c r="L69" s="1" t="str">
        <f>VLOOKUP(I69,開課資料!F:I,4,FALSE)</f>
        <v>6/16(一)至教務處領取作業</v>
      </c>
    </row>
    <row r="70" spans="1:12" ht="15.5">
      <c r="A70" s="1" t="s">
        <v>16</v>
      </c>
      <c r="B70" s="1" t="s">
        <v>74</v>
      </c>
      <c r="C70" s="1" t="s">
        <v>75</v>
      </c>
      <c r="D70" s="1" t="s">
        <v>105</v>
      </c>
      <c r="E70" s="1" t="s">
        <v>23</v>
      </c>
      <c r="F70" s="1" t="s">
        <v>29</v>
      </c>
      <c r="G70" s="1" t="s">
        <v>10</v>
      </c>
      <c r="H70" s="1">
        <v>2</v>
      </c>
      <c r="I70" s="1" t="s">
        <v>150</v>
      </c>
      <c r="J70" s="1" t="str">
        <f t="shared" si="1"/>
        <v>歷史一下必2</v>
      </c>
      <c r="K70" s="1" t="str">
        <f>VLOOKUP(I70,開課資料!F:I,3,FALSE)</f>
        <v>游欣璇</v>
      </c>
      <c r="L70" s="1" t="str">
        <f>VLOOKUP(I70,開課資料!F:I,4,FALSE)</f>
        <v>6/16(一)至教務處領取作業</v>
      </c>
    </row>
    <row r="71" spans="1:12" ht="15.5">
      <c r="A71" s="1" t="s">
        <v>16</v>
      </c>
      <c r="B71" s="1" t="s">
        <v>74</v>
      </c>
      <c r="C71" s="1" t="s">
        <v>75</v>
      </c>
      <c r="D71" s="1" t="s">
        <v>105</v>
      </c>
      <c r="E71" s="1" t="s">
        <v>46</v>
      </c>
      <c r="F71" s="1" t="s">
        <v>18</v>
      </c>
      <c r="G71" s="1" t="s">
        <v>10</v>
      </c>
      <c r="H71" s="1">
        <v>2</v>
      </c>
      <c r="I71" s="1" t="s">
        <v>158</v>
      </c>
      <c r="J71" s="1" t="str">
        <f t="shared" si="1"/>
        <v>公民與社會二下必2</v>
      </c>
      <c r="K71" s="1" t="str">
        <f>VLOOKUP(I71,開課資料!F:I,3,FALSE)</f>
        <v>林建光</v>
      </c>
      <c r="L71" s="1" t="str">
        <f>VLOOKUP(I71,開課資料!F:I,4,FALSE)</f>
        <v>6/17(二)至教務處領取作業</v>
      </c>
    </row>
    <row r="72" spans="1:12" ht="15.5">
      <c r="A72" s="1" t="s">
        <v>16</v>
      </c>
      <c r="B72" s="1" t="s">
        <v>74</v>
      </c>
      <c r="C72" s="1" t="s">
        <v>75</v>
      </c>
      <c r="D72" s="1" t="s">
        <v>105</v>
      </c>
      <c r="E72" s="1" t="s">
        <v>43</v>
      </c>
      <c r="F72" s="1" t="s">
        <v>29</v>
      </c>
      <c r="G72" s="1" t="s">
        <v>10</v>
      </c>
      <c r="H72" s="1">
        <v>2</v>
      </c>
      <c r="I72" s="1" t="s">
        <v>142</v>
      </c>
      <c r="J72" s="1" t="str">
        <f t="shared" si="1"/>
        <v>美術一下必2</v>
      </c>
      <c r="K72" s="1" t="str">
        <f>VLOOKUP(I72,開課資料!F:I,3,FALSE)</f>
        <v>劉威志</v>
      </c>
      <c r="L72" s="1" t="str">
        <f>VLOOKUP(I72,開課資料!F:I,4,FALSE)</f>
        <v>6/16(一)至動一甲教室領取作業</v>
      </c>
    </row>
    <row r="73" spans="1:12" ht="15.5">
      <c r="A73" s="1" t="s">
        <v>16</v>
      </c>
      <c r="B73" s="1" t="s">
        <v>74</v>
      </c>
      <c r="C73" s="1" t="s">
        <v>75</v>
      </c>
      <c r="D73" s="1" t="s">
        <v>105</v>
      </c>
      <c r="E73" s="1" t="s">
        <v>61</v>
      </c>
      <c r="F73" s="1" t="s">
        <v>21</v>
      </c>
      <c r="G73" s="1" t="s">
        <v>10</v>
      </c>
      <c r="H73" s="1">
        <v>2</v>
      </c>
      <c r="I73" s="1" t="s">
        <v>159</v>
      </c>
      <c r="J73" s="1" t="str">
        <f t="shared" si="1"/>
        <v>觀光餐旅英語會話三上必2</v>
      </c>
      <c r="K73" s="1" t="str">
        <f>VLOOKUP(I73,開課資料!F:I,3,FALSE)</f>
        <v>梁麗梅</v>
      </c>
      <c r="L73" s="1" t="str">
        <f>VLOOKUP(I73,開課資料!F:I,4,FALSE)</f>
        <v>6/16(一)至餐二乙教室領取作業</v>
      </c>
    </row>
    <row r="74" spans="1:12" ht="15.5">
      <c r="A74" s="1" t="s">
        <v>16</v>
      </c>
      <c r="B74" s="1" t="s">
        <v>74</v>
      </c>
      <c r="C74" s="1" t="s">
        <v>75</v>
      </c>
      <c r="D74" s="1" t="s">
        <v>105</v>
      </c>
      <c r="E74" s="1" t="s">
        <v>61</v>
      </c>
      <c r="F74" s="1" t="s">
        <v>22</v>
      </c>
      <c r="G74" s="1" t="s">
        <v>10</v>
      </c>
      <c r="H74" s="1">
        <v>2</v>
      </c>
      <c r="I74" s="1" t="s">
        <v>146</v>
      </c>
      <c r="J74" s="1" t="str">
        <f t="shared" si="1"/>
        <v>觀光餐旅英語會話三下必2</v>
      </c>
      <c r="K74" s="1" t="str">
        <f>VLOOKUP(I74,開課資料!F:I,3,FALSE)</f>
        <v>梁麗梅</v>
      </c>
      <c r="L74" s="1" t="str">
        <f>VLOOKUP(I74,開課資料!F:I,4,FALSE)</f>
        <v>6/16(一)至餐二乙教室領取作業</v>
      </c>
    </row>
    <row r="75" spans="1:12" ht="15.5">
      <c r="A75" s="1" t="s">
        <v>16</v>
      </c>
      <c r="B75" s="1" t="s">
        <v>76</v>
      </c>
      <c r="C75" s="1" t="s">
        <v>77</v>
      </c>
      <c r="D75" s="1" t="s">
        <v>106</v>
      </c>
      <c r="E75" s="1" t="s">
        <v>23</v>
      </c>
      <c r="F75" s="1" t="s">
        <v>29</v>
      </c>
      <c r="G75" s="1" t="s">
        <v>10</v>
      </c>
      <c r="H75" s="1">
        <v>2</v>
      </c>
      <c r="I75" s="1" t="s">
        <v>150</v>
      </c>
      <c r="J75" s="1" t="str">
        <f t="shared" si="1"/>
        <v>歷史一下必2</v>
      </c>
      <c r="K75" s="1" t="str">
        <f>VLOOKUP(I75,開課資料!F:I,3,FALSE)</f>
        <v>游欣璇</v>
      </c>
      <c r="L75" s="1" t="str">
        <f>VLOOKUP(I75,開課資料!F:I,4,FALSE)</f>
        <v>6/16(一)至教務處領取作業</v>
      </c>
    </row>
    <row r="76" spans="1:12" ht="15.5">
      <c r="A76" s="1" t="s">
        <v>17</v>
      </c>
      <c r="B76" s="1" t="s">
        <v>78</v>
      </c>
      <c r="C76" s="1" t="s">
        <v>79</v>
      </c>
      <c r="D76" s="1" t="s">
        <v>107</v>
      </c>
      <c r="E76" s="1" t="s">
        <v>46</v>
      </c>
      <c r="F76" s="1" t="s">
        <v>18</v>
      </c>
      <c r="G76" s="1" t="s">
        <v>10</v>
      </c>
      <c r="H76" s="1">
        <v>2</v>
      </c>
      <c r="I76" s="1" t="s">
        <v>158</v>
      </c>
      <c r="J76" s="1" t="str">
        <f t="shared" si="1"/>
        <v>公民與社會二下必2</v>
      </c>
      <c r="K76" s="1" t="str">
        <f>VLOOKUP(I76,開課資料!F:I,3,FALSE)</f>
        <v>林建光</v>
      </c>
      <c r="L76" s="1" t="str">
        <f>VLOOKUP(I76,開課資料!F:I,4,FALSE)</f>
        <v>6/17(二)至教務處領取作業</v>
      </c>
    </row>
    <row r="77" spans="1:12" ht="15.5">
      <c r="A77" s="1" t="s">
        <v>17</v>
      </c>
      <c r="B77" s="1" t="s">
        <v>80</v>
      </c>
      <c r="C77" s="1" t="s">
        <v>81</v>
      </c>
      <c r="D77" s="1" t="s">
        <v>108</v>
      </c>
      <c r="E77" s="1" t="s">
        <v>67</v>
      </c>
      <c r="F77" s="1" t="s">
        <v>21</v>
      </c>
      <c r="G77" s="1" t="s">
        <v>10</v>
      </c>
      <c r="H77" s="1">
        <v>3</v>
      </c>
      <c r="I77" s="1" t="s">
        <v>160</v>
      </c>
      <c r="J77" s="1" t="str">
        <f t="shared" si="1"/>
        <v>視覺藝術展演實務三上必3</v>
      </c>
      <c r="K77" s="1" t="str">
        <f>VLOOKUP(I77,開課資料!F:I,3,FALSE)</f>
        <v>楊白鯨</v>
      </c>
      <c r="L77" s="1" t="str">
        <f>VLOOKUP(I77,開課資料!F:I,4,FALSE)</f>
        <v>6/16(一)至動畫科科辦領取作業</v>
      </c>
    </row>
    <row r="78" spans="1:12" ht="15.5">
      <c r="A78" s="1" t="s">
        <v>12</v>
      </c>
      <c r="B78" s="1" t="s">
        <v>82</v>
      </c>
      <c r="C78" s="1" t="s">
        <v>83</v>
      </c>
      <c r="D78" s="1" t="s">
        <v>109</v>
      </c>
      <c r="E78" s="1" t="s">
        <v>11</v>
      </c>
      <c r="F78" s="1" t="s">
        <v>19</v>
      </c>
      <c r="G78" s="1" t="s">
        <v>10</v>
      </c>
      <c r="H78" s="1">
        <v>2</v>
      </c>
      <c r="I78" s="1" t="s">
        <v>119</v>
      </c>
      <c r="J78" s="1" t="str">
        <f t="shared" si="1"/>
        <v>英語文一上必2</v>
      </c>
      <c r="K78" s="1" t="str">
        <f>VLOOKUP(I78,開課資料!F:I,3,FALSE)</f>
        <v>廖佩君</v>
      </c>
      <c r="L78" s="1" t="str">
        <f>VLOOKUP(I78,開課資料!F:I,4,FALSE)</f>
        <v>6/16(一)至餐二甲教室領取作業</v>
      </c>
    </row>
    <row r="79" spans="1:12" ht="15.5">
      <c r="A79" s="1" t="s">
        <v>12</v>
      </c>
      <c r="B79" s="1" t="s">
        <v>82</v>
      </c>
      <c r="C79" s="1" t="s">
        <v>83</v>
      </c>
      <c r="D79" s="1" t="s">
        <v>109</v>
      </c>
      <c r="E79" s="1" t="s">
        <v>11</v>
      </c>
      <c r="F79" s="1" t="s">
        <v>29</v>
      </c>
      <c r="G79" s="1" t="s">
        <v>10</v>
      </c>
      <c r="H79" s="1">
        <v>2</v>
      </c>
      <c r="I79" s="1" t="s">
        <v>155</v>
      </c>
      <c r="J79" s="1" t="str">
        <f t="shared" si="1"/>
        <v>英語文一下必2</v>
      </c>
      <c r="K79" s="1" t="str">
        <f>VLOOKUP(I79,開課資料!F:I,3,FALSE)</f>
        <v>廖佩君</v>
      </c>
      <c r="L79" s="1" t="str">
        <f>VLOOKUP(I79,開課資料!F:I,4,FALSE)</f>
        <v>6/16(一)至餐二甲教室領取作業</v>
      </c>
    </row>
    <row r="80" spans="1:12" ht="15.5">
      <c r="A80" s="1" t="s">
        <v>12</v>
      </c>
      <c r="B80" s="1" t="s">
        <v>82</v>
      </c>
      <c r="C80" s="1" t="s">
        <v>83</v>
      </c>
      <c r="D80" s="1" t="s">
        <v>109</v>
      </c>
      <c r="E80" s="1" t="s">
        <v>41</v>
      </c>
      <c r="F80" s="1" t="s">
        <v>9</v>
      </c>
      <c r="G80" s="1" t="s">
        <v>10</v>
      </c>
      <c r="H80" s="1">
        <v>4</v>
      </c>
      <c r="I80" s="1" t="s">
        <v>161</v>
      </c>
      <c r="J80" s="1" t="str">
        <f t="shared" si="1"/>
        <v>數學二上必4</v>
      </c>
      <c r="K80" s="1" t="str">
        <f>VLOOKUP(I80,開課資料!F:I,3,FALSE)</f>
        <v>陳志雄</v>
      </c>
      <c r="L80" s="1" t="str">
        <f>VLOOKUP(I80,開課資料!F:I,4,FALSE)</f>
        <v>6/16(一)至汽一甲領取作業</v>
      </c>
    </row>
    <row r="81" spans="1:12" ht="15.5">
      <c r="A81" s="1" t="s">
        <v>12</v>
      </c>
      <c r="B81" s="1" t="s">
        <v>82</v>
      </c>
      <c r="C81" s="1" t="s">
        <v>83</v>
      </c>
      <c r="D81" s="1" t="s">
        <v>109</v>
      </c>
      <c r="E81" s="1" t="s">
        <v>31</v>
      </c>
      <c r="F81" s="1" t="s">
        <v>19</v>
      </c>
      <c r="G81" s="1" t="s">
        <v>10</v>
      </c>
      <c r="H81" s="1">
        <v>1</v>
      </c>
      <c r="I81" s="1" t="s">
        <v>162</v>
      </c>
      <c r="J81" s="1" t="str">
        <f t="shared" si="1"/>
        <v>閩南語文一上必1</v>
      </c>
      <c r="K81" s="1" t="str">
        <f>VLOOKUP(I81,開課資料!F:I,3,FALSE)</f>
        <v>許修銘</v>
      </c>
      <c r="L81" s="1" t="str">
        <f>VLOOKUP(I81,開課資料!F:I,4,FALSE)</f>
        <v>6/17(二)至汽二甲教室領取作業</v>
      </c>
    </row>
    <row r="82" spans="1:12" ht="15.5">
      <c r="A82" s="1" t="s">
        <v>13</v>
      </c>
      <c r="B82" s="1" t="s">
        <v>84</v>
      </c>
      <c r="C82" s="1" t="s">
        <v>85</v>
      </c>
      <c r="D82" s="1" t="s">
        <v>110</v>
      </c>
      <c r="E82" s="1" t="s">
        <v>258</v>
      </c>
      <c r="F82" s="1" t="s">
        <v>29</v>
      </c>
      <c r="G82" s="1" t="s">
        <v>10</v>
      </c>
      <c r="H82" s="1">
        <v>1</v>
      </c>
      <c r="I82" s="1" t="s">
        <v>163</v>
      </c>
      <c r="J82" s="1" t="str">
        <f t="shared" si="1"/>
        <v>國語文(建電)一下必1</v>
      </c>
      <c r="K82" s="1" t="str">
        <f>VLOOKUP(I82,開課資料!F:I,3,FALSE)</f>
        <v>杜信德</v>
      </c>
      <c r="L82" s="1" t="str">
        <f>VLOOKUP(I82,開課資料!F:I,4,FALSE)</f>
        <v>6/16(一)至教務處領取作業</v>
      </c>
    </row>
    <row r="83" spans="1:12" ht="15.5">
      <c r="A83" s="1" t="s">
        <v>13</v>
      </c>
      <c r="B83" s="1" t="s">
        <v>84</v>
      </c>
      <c r="C83" s="1" t="s">
        <v>85</v>
      </c>
      <c r="D83" s="1" t="s">
        <v>110</v>
      </c>
      <c r="E83" s="1" t="s">
        <v>258</v>
      </c>
      <c r="F83" s="1" t="s">
        <v>9</v>
      </c>
      <c r="G83" s="1" t="s">
        <v>10</v>
      </c>
      <c r="H83" s="1">
        <v>1</v>
      </c>
      <c r="I83" s="1" t="s">
        <v>164</v>
      </c>
      <c r="J83" s="1" t="str">
        <f t="shared" si="1"/>
        <v>國語文(建電)二上必1</v>
      </c>
      <c r="K83" s="1" t="str">
        <f>VLOOKUP(I83,開課資料!F:I,3,FALSE)</f>
        <v>杜信德</v>
      </c>
      <c r="L83" s="1" t="str">
        <f>VLOOKUP(I83,開課資料!F:I,4,FALSE)</f>
        <v>6/16(一)至教務處領取作業</v>
      </c>
    </row>
    <row r="84" spans="1:12" ht="15.5">
      <c r="A84" s="1" t="s">
        <v>13</v>
      </c>
      <c r="B84" s="1" t="s">
        <v>84</v>
      </c>
      <c r="C84" s="1" t="s">
        <v>85</v>
      </c>
      <c r="D84" s="1" t="s">
        <v>110</v>
      </c>
      <c r="E84" s="1" t="s">
        <v>261</v>
      </c>
      <c r="F84" s="1" t="s">
        <v>29</v>
      </c>
      <c r="G84" s="1" t="s">
        <v>10</v>
      </c>
      <c r="H84" s="1">
        <v>1</v>
      </c>
      <c r="I84" s="1" t="s">
        <v>165</v>
      </c>
      <c r="J84" s="1" t="str">
        <f t="shared" si="1"/>
        <v>閩南語文(建電)一下必1</v>
      </c>
      <c r="K84" s="1" t="str">
        <f>VLOOKUP(I84,開課資料!F:I,3,FALSE)</f>
        <v>許修銘</v>
      </c>
      <c r="L84" s="1" t="str">
        <f>VLOOKUP(I84,開課資料!F:I,4,FALSE)</f>
        <v>6/17(二)至汽二甲教室領取作業</v>
      </c>
    </row>
    <row r="85" spans="1:12" ht="15.5">
      <c r="A85" s="1" t="s">
        <v>13</v>
      </c>
      <c r="B85" s="1" t="s">
        <v>84</v>
      </c>
      <c r="C85" s="1" t="s">
        <v>85</v>
      </c>
      <c r="D85" s="1" t="s">
        <v>110</v>
      </c>
      <c r="E85" s="1" t="s">
        <v>226</v>
      </c>
      <c r="F85" s="1" t="s">
        <v>29</v>
      </c>
      <c r="G85" s="1" t="s">
        <v>10</v>
      </c>
      <c r="H85" s="1">
        <v>2</v>
      </c>
      <c r="I85" s="1" t="s">
        <v>166</v>
      </c>
      <c r="J85" s="1" t="str">
        <f t="shared" si="1"/>
        <v>程式語言(建電)一下必2</v>
      </c>
      <c r="K85" s="1" t="str">
        <f>VLOOKUP(I85,開課資料!F:I,3,FALSE)</f>
        <v>陳李瑋</v>
      </c>
      <c r="L85" s="1" t="str">
        <f>VLOOKUP(I85,開課資料!F:I,4,FALSE)</f>
        <v>6/16(一)至電訊科科辦領取作業</v>
      </c>
    </row>
    <row r="86" spans="1:12" ht="15.5">
      <c r="A86" s="1" t="s">
        <v>13</v>
      </c>
      <c r="B86" s="1" t="s">
        <v>84</v>
      </c>
      <c r="C86" s="1" t="s">
        <v>85</v>
      </c>
      <c r="D86" s="1" t="s">
        <v>110</v>
      </c>
      <c r="E86" s="1" t="s">
        <v>262</v>
      </c>
      <c r="F86" s="1" t="s">
        <v>9</v>
      </c>
      <c r="G86" s="1" t="s">
        <v>10</v>
      </c>
      <c r="H86" s="1">
        <v>1</v>
      </c>
      <c r="I86" s="1" t="s">
        <v>167</v>
      </c>
      <c r="J86" s="1" t="str">
        <f t="shared" si="1"/>
        <v>化學(建電)二上必1</v>
      </c>
      <c r="K86" s="1" t="str">
        <f>VLOOKUP(I86,開課資料!F:I,3,FALSE)</f>
        <v>許修銘</v>
      </c>
      <c r="L86" s="1" t="str">
        <f>VLOOKUP(I86,開課資料!F:I,4,FALSE)</f>
        <v>6/17(二)至汽二甲教室領取作業</v>
      </c>
    </row>
    <row r="87" spans="1:12" ht="15.5">
      <c r="A87" s="1" t="s">
        <v>13</v>
      </c>
      <c r="B87" s="1" t="s">
        <v>84</v>
      </c>
      <c r="C87" s="1" t="s">
        <v>85</v>
      </c>
      <c r="D87" s="1" t="s">
        <v>110</v>
      </c>
      <c r="E87" s="1" t="s">
        <v>32</v>
      </c>
      <c r="F87" s="1" t="s">
        <v>19</v>
      </c>
      <c r="G87" s="1" t="s">
        <v>10</v>
      </c>
      <c r="H87" s="1">
        <v>1</v>
      </c>
      <c r="I87" s="1" t="s">
        <v>168</v>
      </c>
      <c r="J87" s="1" t="str">
        <f t="shared" si="1"/>
        <v>東海通識一上必1</v>
      </c>
      <c r="K87" s="1" t="str">
        <f>VLOOKUP(I87,開課資料!F:I,3,FALSE)</f>
        <v>韓明軒</v>
      </c>
      <c r="L87" s="1" t="str">
        <f>VLOOKUP(I87,開課資料!F:I,4,FALSE)</f>
        <v>6/13(五)至A402領取作業</v>
      </c>
    </row>
    <row r="88" spans="1:12" ht="15.5">
      <c r="A88" s="1" t="s">
        <v>13</v>
      </c>
      <c r="B88" s="1" t="s">
        <v>84</v>
      </c>
      <c r="C88" s="1" t="s">
        <v>85</v>
      </c>
      <c r="D88" s="1" t="s">
        <v>110</v>
      </c>
      <c r="E88" s="1" t="s">
        <v>32</v>
      </c>
      <c r="F88" s="1" t="s">
        <v>29</v>
      </c>
      <c r="G88" s="1" t="s">
        <v>10</v>
      </c>
      <c r="H88" s="1">
        <v>1</v>
      </c>
      <c r="I88" s="1" t="s">
        <v>169</v>
      </c>
      <c r="J88" s="1" t="str">
        <f t="shared" si="1"/>
        <v>東海通識一下必1</v>
      </c>
      <c r="K88" s="1" t="str">
        <f>VLOOKUP(I88,開課資料!F:I,3,FALSE)</f>
        <v>韓明軒</v>
      </c>
      <c r="L88" s="1" t="str">
        <f>VLOOKUP(I88,開課資料!F:I,4,FALSE)</f>
        <v>6/13(五)至A402領取作業</v>
      </c>
    </row>
    <row r="89" spans="1:12" ht="15.5">
      <c r="A89" s="1" t="s">
        <v>13</v>
      </c>
      <c r="B89" s="1" t="s">
        <v>86</v>
      </c>
      <c r="C89" s="1" t="s">
        <v>87</v>
      </c>
      <c r="D89" s="1" t="s">
        <v>111</v>
      </c>
      <c r="E89" s="1" t="s">
        <v>260</v>
      </c>
      <c r="F89" s="1" t="s">
        <v>29</v>
      </c>
      <c r="G89" s="1" t="s">
        <v>10</v>
      </c>
      <c r="H89" s="1">
        <v>1</v>
      </c>
      <c r="I89" s="1" t="s">
        <v>170</v>
      </c>
      <c r="J89" s="1" t="str">
        <f t="shared" si="1"/>
        <v>數學(建電)一下必1</v>
      </c>
      <c r="K89" s="1" t="str">
        <f>VLOOKUP(I89,開課資料!F:I,3,FALSE)</f>
        <v>林羿君</v>
      </c>
      <c r="L89" s="1" t="str">
        <f>VLOOKUP(I89,開課資料!F:I,4,FALSE)</f>
        <v>6/16(一)至教務處領取作業</v>
      </c>
    </row>
    <row r="90" spans="1:12" ht="15.5">
      <c r="A90" s="1" t="s">
        <v>13</v>
      </c>
      <c r="B90" s="1" t="s">
        <v>88</v>
      </c>
      <c r="C90" s="1" t="s">
        <v>89</v>
      </c>
      <c r="D90" s="1" t="s">
        <v>112</v>
      </c>
      <c r="E90" s="1" t="s">
        <v>257</v>
      </c>
      <c r="F90" s="1" t="s">
        <v>9</v>
      </c>
      <c r="G90" s="1" t="s">
        <v>10</v>
      </c>
      <c r="H90" s="1">
        <v>1</v>
      </c>
      <c r="I90" s="1" t="s">
        <v>171</v>
      </c>
      <c r="J90" s="1" t="str">
        <f t="shared" si="1"/>
        <v>英語文(建電)二上必1</v>
      </c>
      <c r="K90" s="1" t="str">
        <f>VLOOKUP(I90,開課資料!F:I,3,FALSE)</f>
        <v>梁麗梅</v>
      </c>
      <c r="L90" s="1" t="str">
        <f>VLOOKUP(I90,開課資料!F:I,4,FALSE)</f>
        <v>6/16(一)至餐二乙教室領取作業</v>
      </c>
    </row>
    <row r="91" spans="1:12" ht="15.5">
      <c r="A91" s="1" t="s">
        <v>13</v>
      </c>
      <c r="B91" s="1" t="s">
        <v>88</v>
      </c>
      <c r="C91" s="1" t="s">
        <v>89</v>
      </c>
      <c r="D91" s="1" t="s">
        <v>112</v>
      </c>
      <c r="E91" s="1" t="s">
        <v>224</v>
      </c>
      <c r="F91" s="1" t="s">
        <v>9</v>
      </c>
      <c r="G91" s="1" t="s">
        <v>10</v>
      </c>
      <c r="H91" s="1">
        <v>3</v>
      </c>
      <c r="I91" s="1" t="s">
        <v>172</v>
      </c>
      <c r="J91" s="1" t="str">
        <f t="shared" si="1"/>
        <v>電子學實習(建電)二上必3</v>
      </c>
      <c r="K91" s="1" t="str">
        <f>VLOOKUP(I91,開課資料!F:I,3,FALSE)</f>
        <v>陳李瑋</v>
      </c>
      <c r="L91" s="1" t="str">
        <f>VLOOKUP(I91,開課資料!F:I,4,FALSE)</f>
        <v>6/16(一)至電訊科科辦領取作業</v>
      </c>
    </row>
    <row r="92" spans="1:12" ht="15.5">
      <c r="A92" s="1" t="s">
        <v>13</v>
      </c>
      <c r="B92" s="1" t="s">
        <v>90</v>
      </c>
      <c r="C92" s="1" t="s">
        <v>91</v>
      </c>
      <c r="D92" s="1" t="s">
        <v>113</v>
      </c>
      <c r="E92" s="1" t="s">
        <v>229</v>
      </c>
      <c r="F92" s="1" t="s">
        <v>19</v>
      </c>
      <c r="G92" s="1" t="s">
        <v>10</v>
      </c>
      <c r="H92" s="1">
        <v>2</v>
      </c>
      <c r="I92" s="1" t="s">
        <v>173</v>
      </c>
      <c r="J92" s="1" t="str">
        <f t="shared" si="1"/>
        <v>基本電學(建電)一上必2</v>
      </c>
      <c r="K92" s="1" t="str">
        <f>VLOOKUP(I92,開課資料!F:I,3,FALSE)</f>
        <v>陳李瑋</v>
      </c>
      <c r="L92" s="1" t="str">
        <f>VLOOKUP(I92,開課資料!F:I,4,FALSE)</f>
        <v>6/16(一)至電訊科科辦領取作業</v>
      </c>
    </row>
    <row r="93" spans="1:12" ht="15.5">
      <c r="A93" s="1" t="s">
        <v>13</v>
      </c>
      <c r="B93" s="1" t="s">
        <v>90</v>
      </c>
      <c r="C93" s="1" t="s">
        <v>91</v>
      </c>
      <c r="D93" s="1" t="s">
        <v>113</v>
      </c>
      <c r="E93" s="1" t="s">
        <v>225</v>
      </c>
      <c r="F93" s="1" t="s">
        <v>29</v>
      </c>
      <c r="G93" s="1" t="s">
        <v>10</v>
      </c>
      <c r="H93" s="1">
        <v>3</v>
      </c>
      <c r="I93" s="1" t="s">
        <v>174</v>
      </c>
      <c r="J93" s="1" t="str">
        <f t="shared" si="1"/>
        <v>基本電學實習(建電)一下必3</v>
      </c>
      <c r="K93" s="1" t="str">
        <f>VLOOKUP(I93,開課資料!F:I,3,FALSE)</f>
        <v>陳李瑋</v>
      </c>
      <c r="L93" s="1" t="str">
        <f>VLOOKUP(I93,開課資料!F:I,4,FALSE)</f>
        <v>6/16(一)至電訊科科辦領取作業</v>
      </c>
    </row>
    <row r="94" spans="1:12" ht="15.5">
      <c r="A94" s="1" t="s">
        <v>13</v>
      </c>
      <c r="B94" s="1" t="s">
        <v>90</v>
      </c>
      <c r="C94" s="1" t="s">
        <v>91</v>
      </c>
      <c r="D94" s="1" t="s">
        <v>113</v>
      </c>
      <c r="E94" s="1" t="s">
        <v>224</v>
      </c>
      <c r="F94" s="1" t="s">
        <v>9</v>
      </c>
      <c r="G94" s="1" t="s">
        <v>10</v>
      </c>
      <c r="H94" s="1">
        <v>3</v>
      </c>
      <c r="I94" s="1" t="s">
        <v>172</v>
      </c>
      <c r="J94" s="1" t="str">
        <f t="shared" si="1"/>
        <v>電子學實習(建電)二上必3</v>
      </c>
      <c r="K94" s="1" t="str">
        <f>VLOOKUP(I94,開課資料!F:I,3,FALSE)</f>
        <v>陳李瑋</v>
      </c>
      <c r="L94" s="1" t="str">
        <f>VLOOKUP(I94,開課資料!F:I,4,FALSE)</f>
        <v>6/16(一)至電訊科科辦領取作業</v>
      </c>
    </row>
  </sheetData>
  <autoFilter ref="A1:L94" xr:uid="{00000000-0009-0000-0000-000001000000}"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開課資料</vt:lpstr>
      <vt:lpstr>學生資料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THHS</dc:creator>
  <cp:lastModifiedBy>Diane Du</cp:lastModifiedBy>
  <dcterms:created xsi:type="dcterms:W3CDTF">2025-06-09T09:08:51Z</dcterms:created>
  <dcterms:modified xsi:type="dcterms:W3CDTF">2025-06-11T23:42:51Z</dcterms:modified>
</cp:coreProperties>
</file>